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970" windowHeight="5535"/>
  </bookViews>
  <sheets>
    <sheet name="№ 3" sheetId="1" r:id="rId1"/>
  </sheets>
  <calcPr calcId="124519"/>
</workbook>
</file>

<file path=xl/calcChain.xml><?xml version="1.0" encoding="utf-8"?>
<calcChain xmlns="http://schemas.openxmlformats.org/spreadsheetml/2006/main">
  <c r="I90" i="1"/>
  <c r="G31" l="1"/>
  <c r="G30" s="1"/>
  <c r="I36"/>
  <c r="I206"/>
  <c r="I177"/>
  <c r="I158"/>
  <c r="I157"/>
  <c r="I156"/>
  <c r="I64"/>
  <c r="I59"/>
  <c r="I55"/>
  <c r="H146" l="1"/>
  <c r="H144"/>
  <c r="H133"/>
  <c r="H132"/>
  <c r="H131" s="1"/>
  <c r="H130" s="1"/>
  <c r="G133"/>
  <c r="G132"/>
  <c r="H128"/>
  <c r="H127"/>
  <c r="H126" s="1"/>
  <c r="H125" s="1"/>
  <c r="G128"/>
  <c r="G127"/>
  <c r="H123"/>
  <c r="H122"/>
  <c r="H121"/>
  <c r="H120"/>
  <c r="G123"/>
  <c r="G122"/>
  <c r="G121"/>
  <c r="G120"/>
  <c r="H118"/>
  <c r="H117"/>
  <c r="H116"/>
  <c r="H115" s="1"/>
  <c r="G118"/>
  <c r="G117"/>
  <c r="G116"/>
  <c r="H241"/>
  <c r="H240"/>
  <c r="H239"/>
  <c r="H238"/>
  <c r="H237"/>
  <c r="G241"/>
  <c r="G240"/>
  <c r="G239"/>
  <c r="G238"/>
  <c r="G237"/>
  <c r="H222"/>
  <c r="H223"/>
  <c r="H224"/>
  <c r="H225"/>
  <c r="H226"/>
  <c r="H227"/>
  <c r="H228"/>
  <c r="H230"/>
  <c r="H231"/>
  <c r="H232"/>
  <c r="G232"/>
  <c r="G231"/>
  <c r="G230"/>
  <c r="G228"/>
  <c r="G227"/>
  <c r="G226"/>
  <c r="G225"/>
  <c r="G224"/>
  <c r="G223"/>
  <c r="G222"/>
  <c r="H220"/>
  <c r="H219"/>
  <c r="H218"/>
  <c r="H217"/>
  <c r="H216"/>
  <c r="H215"/>
  <c r="G220"/>
  <c r="G219"/>
  <c r="G218"/>
  <c r="G217"/>
  <c r="G216"/>
  <c r="G215"/>
  <c r="H213"/>
  <c r="H212"/>
  <c r="H211"/>
  <c r="H210"/>
  <c r="H209"/>
  <c r="H208"/>
  <c r="G213"/>
  <c r="G212"/>
  <c r="G211"/>
  <c r="G210"/>
  <c r="G209"/>
  <c r="G208"/>
  <c r="H172"/>
  <c r="H173"/>
  <c r="H174"/>
  <c r="H175"/>
  <c r="H178"/>
  <c r="H179"/>
  <c r="H180"/>
  <c r="H190"/>
  <c r="H192"/>
  <c r="H193"/>
  <c r="H194"/>
  <c r="H195"/>
  <c r="H197"/>
  <c r="H198"/>
  <c r="H199"/>
  <c r="H200"/>
  <c r="G200"/>
  <c r="G199"/>
  <c r="G198"/>
  <c r="G197"/>
  <c r="G195"/>
  <c r="G194"/>
  <c r="G193"/>
  <c r="G192"/>
  <c r="G190"/>
  <c r="G180"/>
  <c r="G179"/>
  <c r="G178"/>
  <c r="H164"/>
  <c r="H163"/>
  <c r="G167"/>
  <c r="G164"/>
  <c r="G163"/>
  <c r="H161"/>
  <c r="H160"/>
  <c r="H159"/>
  <c r="G161"/>
  <c r="G160"/>
  <c r="G159"/>
  <c r="I143"/>
  <c r="I142" s="1"/>
  <c r="H142"/>
  <c r="H141"/>
  <c r="H140"/>
  <c r="H138"/>
  <c r="H139"/>
  <c r="G138"/>
  <c r="H137"/>
  <c r="H136"/>
  <c r="G146"/>
  <c r="G144"/>
  <c r="G142"/>
  <c r="G141"/>
  <c r="G140"/>
  <c r="G139"/>
  <c r="G137"/>
  <c r="G136"/>
  <c r="H135"/>
  <c r="G135"/>
  <c r="H113"/>
  <c r="H112"/>
  <c r="H111"/>
  <c r="H110"/>
  <c r="H108"/>
  <c r="H107"/>
  <c r="G113"/>
  <c r="G112"/>
  <c r="G111"/>
  <c r="G110"/>
  <c r="G108"/>
  <c r="G107"/>
  <c r="H95"/>
  <c r="H103"/>
  <c r="H101"/>
  <c r="H100" s="1"/>
  <c r="G103"/>
  <c r="G100" s="1"/>
  <c r="G101"/>
  <c r="G96"/>
  <c r="G95"/>
  <c r="H87"/>
  <c r="H86"/>
  <c r="H85"/>
  <c r="H84" s="1"/>
  <c r="H83"/>
  <c r="H82"/>
  <c r="H80"/>
  <c r="H79"/>
  <c r="H78"/>
  <c r="H77"/>
  <c r="H76"/>
  <c r="H75"/>
  <c r="G80"/>
  <c r="G79"/>
  <c r="G78"/>
  <c r="G77"/>
  <c r="G76"/>
  <c r="G75"/>
  <c r="H70"/>
  <c r="H69"/>
  <c r="G71"/>
  <c r="G70"/>
  <c r="G69"/>
  <c r="H46"/>
  <c r="G46"/>
  <c r="H43"/>
  <c r="G43"/>
  <c r="H42"/>
  <c r="G42"/>
  <c r="H48"/>
  <c r="G48"/>
  <c r="I13"/>
  <c r="I14"/>
  <c r="I15"/>
  <c r="I16"/>
  <c r="I17"/>
  <c r="I19"/>
  <c r="I20"/>
  <c r="I21"/>
  <c r="I22"/>
  <c r="I23"/>
  <c r="I29"/>
  <c r="I44"/>
  <c r="I45"/>
  <c r="I47"/>
  <c r="I46" s="1"/>
  <c r="I49"/>
  <c r="I50"/>
  <c r="I51"/>
  <c r="I52"/>
  <c r="I53"/>
  <c r="I56"/>
  <c r="I57"/>
  <c r="I58"/>
  <c r="I60"/>
  <c r="I68"/>
  <c r="I72"/>
  <c r="I73"/>
  <c r="I74"/>
  <c r="I81"/>
  <c r="I80" s="1"/>
  <c r="I89"/>
  <c r="I98"/>
  <c r="I102"/>
  <c r="I101" s="1"/>
  <c r="I104"/>
  <c r="I105"/>
  <c r="I106"/>
  <c r="I114"/>
  <c r="I113" s="1"/>
  <c r="I119"/>
  <c r="I118" s="1"/>
  <c r="I124"/>
  <c r="I123" s="1"/>
  <c r="I129"/>
  <c r="I128" s="1"/>
  <c r="I134"/>
  <c r="I133" s="1"/>
  <c r="I145"/>
  <c r="I144" s="1"/>
  <c r="I147"/>
  <c r="I146" s="1"/>
  <c r="I155"/>
  <c r="I162"/>
  <c r="I160" s="1"/>
  <c r="I165"/>
  <c r="I166"/>
  <c r="I168"/>
  <c r="I164" s="1"/>
  <c r="I176"/>
  <c r="I175" s="1"/>
  <c r="I182"/>
  <c r="I183"/>
  <c r="I185"/>
  <c r="I186"/>
  <c r="I187"/>
  <c r="I188"/>
  <c r="I189"/>
  <c r="I191"/>
  <c r="I190" s="1"/>
  <c r="I196"/>
  <c r="I195" s="1"/>
  <c r="I201"/>
  <c r="I200" s="1"/>
  <c r="I207"/>
  <c r="I214"/>
  <c r="I213" s="1"/>
  <c r="I221"/>
  <c r="I220" s="1"/>
  <c r="I229"/>
  <c r="I227" s="1"/>
  <c r="I233"/>
  <c r="I232" s="1"/>
  <c r="I234"/>
  <c r="I235"/>
  <c r="I236"/>
  <c r="I242"/>
  <c r="I241" s="1"/>
  <c r="I103" l="1"/>
  <c r="I100"/>
  <c r="G40"/>
  <c r="H99"/>
  <c r="G99"/>
  <c r="G91" s="1"/>
  <c r="I107"/>
  <c r="I109"/>
  <c r="I112"/>
  <c r="I115"/>
  <c r="I117"/>
  <c r="I120"/>
  <c r="I122"/>
  <c r="I125"/>
  <c r="I127"/>
  <c r="I130"/>
  <c r="I132"/>
  <c r="I110"/>
  <c r="I172"/>
  <c r="I174"/>
  <c r="I178"/>
  <c r="I180"/>
  <c r="I192"/>
  <c r="I194"/>
  <c r="I197"/>
  <c r="I199"/>
  <c r="I208"/>
  <c r="I210"/>
  <c r="I212"/>
  <c r="I215"/>
  <c r="I217"/>
  <c r="I219"/>
  <c r="I222"/>
  <c r="I224"/>
  <c r="I226"/>
  <c r="I228"/>
  <c r="I231"/>
  <c r="G41"/>
  <c r="H41"/>
  <c r="I108"/>
  <c r="I111"/>
  <c r="I116"/>
  <c r="I121"/>
  <c r="I126"/>
  <c r="I131"/>
  <c r="I173"/>
  <c r="I179"/>
  <c r="I193"/>
  <c r="I198"/>
  <c r="I209"/>
  <c r="I211"/>
  <c r="I216"/>
  <c r="I218"/>
  <c r="I223"/>
  <c r="I225"/>
  <c r="I230"/>
  <c r="H109"/>
  <c r="H40"/>
  <c r="H39" s="1"/>
  <c r="H38" s="1"/>
  <c r="H37" s="1"/>
  <c r="I238"/>
  <c r="I240"/>
  <c r="I237"/>
  <c r="I239"/>
  <c r="I163"/>
  <c r="I167"/>
  <c r="I161"/>
  <c r="I159"/>
  <c r="H94"/>
  <c r="I75"/>
  <c r="I77"/>
  <c r="I79"/>
  <c r="I76"/>
  <c r="I78"/>
  <c r="H91"/>
  <c r="I97"/>
  <c r="I99"/>
  <c r="H93" l="1"/>
  <c r="H92"/>
  <c r="G131" l="1"/>
  <c r="G126"/>
  <c r="G115"/>
  <c r="G130" l="1"/>
  <c r="G125"/>
  <c r="G28" l="1"/>
  <c r="G27" l="1"/>
  <c r="I27" s="1"/>
  <c r="I28"/>
  <c r="G94" l="1"/>
  <c r="G184"/>
  <c r="I184" s="1"/>
  <c r="G181"/>
  <c r="I181" s="1"/>
  <c r="G26"/>
  <c r="G18"/>
  <c r="I18" s="1"/>
  <c r="G25" l="1"/>
  <c r="I26"/>
  <c r="G171"/>
  <c r="G39"/>
  <c r="G109"/>
  <c r="G92"/>
  <c r="G93"/>
  <c r="G24" l="1"/>
  <c r="I24" s="1"/>
  <c r="I25"/>
  <c r="G38"/>
  <c r="G37" l="1"/>
</calcChain>
</file>

<file path=xl/sharedStrings.xml><?xml version="1.0" encoding="utf-8"?>
<sst xmlns="http://schemas.openxmlformats.org/spreadsheetml/2006/main" count="1041" uniqueCount="239">
  <si>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</si>
  <si>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</si>
  <si>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</si>
  <si>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</si>
  <si>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</si>
  <si>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</si>
  <si>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</si>
  <si>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</si>
  <si>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</si>
  <si>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</si>
  <si>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</si>
  <si>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</si>
  <si>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</si>
  <si>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</si>
  <si>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</si>
  <si>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</si>
  <si>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</si>
  <si>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</si>
  <si>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</si>
  <si>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</si>
  <si>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</si>
  <si>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</si>
  <si>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</si>
  <si>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</si>
  <si>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</si>
  <si>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</si>
  <si>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</si>
  <si>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</si>
  <si>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</si>
  <si>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</si>
  <si>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</si>
  <si>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</si>
  <si>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</si>
  <si>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</si>
  <si>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</si>
  <si>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</si>
  <si>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</si>
  <si>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</si>
  <si>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</si>
  <si>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</si>
  <si>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</si>
  <si>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</si>
  <si>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</si>
  <si>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</si>
  <si>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</si>
  <si>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</si>
  <si>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</si>
  <si>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</si>
  <si>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</si>
  <si>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</si>
  <si>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Иные бюджетные ассингования</t>
  </si>
  <si>
    <t>30 0 0200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</si>
  <si>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</si>
  <si>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</si>
  <si>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</si>
  <si>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</si>
  <si>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</si>
  <si>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</si>
  <si>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</si>
  <si>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</si>
  <si>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</si>
  <si>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</si>
  <si>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</si>
  <si>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</si>
  <si>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</si>
  <si>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</si>
  <si>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</si>
  <si>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</si>
  <si>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</si>
  <si>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</si>
  <si>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</si>
  <si>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</si>
  <si>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</si>
  <si>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</si>
  <si>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</si>
  <si>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</si>
  <si>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</si>
  <si>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</si>
  <si>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</si>
  <si>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</si>
  <si>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</si>
  <si>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</si>
  <si>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</si>
  <si>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</si>
  <si>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</si>
  <si>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</si>
  <si>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</si>
  <si>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</si>
  <si>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</si>
  <si>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</si>
  <si>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</si>
  <si>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</si>
  <si>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</si>
  <si>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иные бюджетнве ассигнования</t>
  </si>
  <si>
    <t xml:space="preserve">уплата налогов,сборов и иных платежей 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</si>
  <si>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</si>
  <si>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</si>
  <si>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</si>
  <si>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</si>
  <si>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</si>
  <si>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</si>
  <si>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</si>
  <si>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</si>
  <si>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</si>
  <si>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</si>
  <si>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</si>
  <si>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</si>
  <si>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</si>
  <si>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</si>
  <si>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</si>
  <si>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</si>
  <si>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</si>
  <si>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</si>
  <si>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</si>
  <si>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</si>
  <si>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</si>
  <si>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</si>
  <si>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</si>
  <si>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</si>
  <si>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</si>
  <si>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</si>
  <si>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</si>
  <si>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</si>
  <si>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Благоустройство на территори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</si>
  <si>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</si>
  <si>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</si>
  <si>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</si>
  <si>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</si>
  <si>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</si>
  <si>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</si>
  <si>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</si>
  <si>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</si>
  <si>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</si>
  <si>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</si>
  <si>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</si>
  <si>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</si>
  <si>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Основное мероприятие "Обслуживание пожарной техники "</t>
  </si>
  <si>
    <t>24 0 00 00000</t>
  </si>
  <si>
    <t>48 0 00 00000</t>
  </si>
  <si>
    <t>Основное мероприятие "Установка и ремонт светильников"</t>
  </si>
  <si>
    <t>Основное мероприятие "Благоустройство территорий воинских захоронений"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</si>
  <si>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</si>
  <si>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</si>
  <si>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</si>
  <si>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</si>
  <si>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</si>
  <si>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</si>
  <si>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</si>
  <si>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</si>
  <si>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</si>
  <si>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</si>
  <si>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</si>
  <si>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</si>
  <si>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</si>
  <si>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</si>
  <si>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</si>
  <si>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</si>
  <si>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</si>
  <si>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</si>
  <si>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</si>
  <si>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</si>
  <si>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</si>
  <si>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48 0 02 00000</t>
  </si>
  <si>
    <t>48 0 01 00000</t>
  </si>
  <si>
    <t>04 00</t>
  </si>
  <si>
    <t>03 00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</si>
  <si>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</si>
  <si>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</si>
  <si>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</si>
  <si>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</si>
  <si>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</si>
  <si>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</si>
  <si>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</si>
  <si>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</si>
  <si>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</si>
  <si>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</si>
  <si>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</si>
  <si>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</si>
  <si>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</si>
  <si>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</si>
  <si>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</si>
  <si>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</si>
  <si>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</si>
  <si>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</si>
  <si>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</si>
  <si>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</si>
  <si>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</si>
  <si>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</si>
  <si>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</si>
  <si>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</si>
  <si>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</si>
  <si>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</si>
  <si>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Капитальный ремонт автодороги по ул. Заречная в д. Верзебнево</t>
  </si>
  <si>
    <t>Прочие работы, услуги</t>
  </si>
  <si>
    <t>48 0 01 00120</t>
  </si>
  <si>
    <t>48 0 01 00210</t>
  </si>
  <si>
    <t>48 0 01 00220</t>
  </si>
  <si>
    <t>222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</si>
  <si>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</si>
  <si>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</si>
  <si>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</si>
  <si>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</si>
  <si>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</si>
  <si>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</si>
  <si>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</si>
  <si>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</si>
  <si>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</si>
  <si>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</si>
  <si>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</si>
  <si>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</si>
  <si>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</si>
  <si>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24 1 03 00000</t>
  </si>
  <si>
    <t>24 1 03 01010</t>
  </si>
  <si>
    <t>24 1 03 01020</t>
  </si>
  <si>
    <t>24 1 03 01030</t>
  </si>
  <si>
    <t>12 0 10 00000</t>
  </si>
  <si>
    <t>12 0 10 01000</t>
  </si>
  <si>
    <t>30 0 02 00000</t>
  </si>
  <si>
    <t>30 0 02 01060</t>
  </si>
  <si>
    <t>03 1 02 01500</t>
  </si>
  <si>
    <t>03 1 02 00000</t>
  </si>
  <si>
    <t>7</t>
  </si>
  <si>
    <t>8</t>
  </si>
  <si>
    <t>% исполнения</t>
  </si>
  <si>
    <t xml:space="preserve">                     Приложение № 3</t>
  </si>
  <si>
    <t xml:space="preserve">    к решению Сельской Думы</t>
  </si>
  <si>
    <t xml:space="preserve">                                                                                                                                                                                                         </t>
  </si>
  <si>
    <t>№2</t>
  </si>
  <si>
    <t>сельского поселения "Деревня Игнатовка"</t>
  </si>
  <si>
    <t>814</t>
  </si>
  <si>
    <t>05 1 03 01000</t>
  </si>
  <si>
    <t xml:space="preserve">Госпошлина,транспортны налог </t>
  </si>
  <si>
    <t>Пени,штрафы,неустойка</t>
  </si>
  <si>
    <t xml:space="preserve">Депутаты представительного органа муниципального образования </t>
  </si>
  <si>
    <t>Ведомственная структура расходов бюджета сельского поселения "Деревня Игнатовка" на 2018 год по КОСГУ</t>
  </si>
  <si>
    <t>Бюджетные ассигнования на 2018г( в рублях)</t>
  </si>
  <si>
    <t>Исполнено за 1 кв. 2018г.</t>
  </si>
  <si>
    <t>от  27 апреля 2018                        г</t>
  </si>
  <si>
    <t>№22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</si>
</sst>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/>
    <xf numFmtId="49" fontId="5" fillId="0" borderId="4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/>
    </xf>
    <xf numFmtId="43" fontId="10" fillId="4" borderId="9" xfId="1" applyNumberFormat="1" applyFont="1" applyFill="1" applyBorder="1" applyAlignment="1">
      <alignment horizontal="center" vertical="center"/>
    </xf>
    <xf numFmtId="43" fontId="10" fillId="4" borderId="2" xfId="1" applyNumberFormat="1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64" fontId="10" fillId="4" borderId="10" xfId="1" applyNumberFormat="1" applyFont="1" applyFill="1" applyBorder="1" applyAlignment="1">
      <alignment horizontal="center" vertical="center"/>
    </xf>
    <xf numFmtId="164" fontId="10" fillId="4" borderId="4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164" fontId="10" fillId="4" borderId="8" xfId="1" applyNumberFormat="1" applyFont="1" applyFill="1" applyBorder="1" applyAlignment="1">
      <alignment horizontal="center" vertical="center" shrinkToFit="1"/>
    </xf>
    <xf numFmtId="2" fontId="6" fillId="4" borderId="3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 shrinkToFit="1"/>
    </xf>
    <xf numFmtId="49" fontId="6" fillId="4" borderId="4" xfId="0" applyNumberFormat="1" applyFont="1" applyFill="1" applyBorder="1" applyAlignment="1">
      <alignment horizontal="center" vertical="center"/>
    </xf>
    <xf numFmtId="164" fontId="6" fillId="4" borderId="8" xfId="1" applyNumberFormat="1" applyFont="1" applyFill="1" applyBorder="1" applyAlignment="1">
      <alignment horizontal="center" vertical="center" shrinkToFit="1"/>
    </xf>
    <xf numFmtId="2" fontId="6" fillId="4" borderId="4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3" fontId="11" fillId="4" borderId="4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4" fontId="12" fillId="4" borderId="8" xfId="1" applyNumberFormat="1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3" fontId="14" fillId="4" borderId="4" xfId="1" applyFont="1" applyFill="1" applyBorder="1" applyAlignment="1">
      <alignment horizontal="center" vertical="center" wrapText="1"/>
    </xf>
    <xf numFmtId="164" fontId="10" fillId="4" borderId="8" xfId="1" applyNumberFormat="1" applyFont="1" applyFill="1" applyBorder="1" applyAlignment="1">
      <alignment horizontal="center" vertical="center"/>
    </xf>
    <xf numFmtId="164" fontId="6" fillId="4" borderId="8" xfId="1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right" vertical="center"/>
    </xf>
    <xf numFmtId="166" fontId="12" fillId="4" borderId="4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right" vertical="center"/>
    </xf>
    <xf numFmtId="164" fontId="9" fillId="4" borderId="8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shrinkToFit="1"/>
    </xf>
    <xf numFmtId="2" fontId="6" fillId="3" borderId="4" xfId="0" applyNumberFormat="1" applyFont="1" applyFill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right" vertical="center"/>
    </xf>
    <xf numFmtId="164" fontId="12" fillId="4" borderId="8" xfId="1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164" fontId="10" fillId="5" borderId="8" xfId="1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workbookViewId="0">
      <selection activeCell="I4" sqref="I4"/>
    </sheetView>
  </sheetViews>
  <sheetFormatPr defaultColWidth="19.85546875" defaultRowHeight="11.25"/>
  <cols>
    <col min="1" max="1" width="44.28515625" style="1" customWidth="1"/>
    <col min="2" max="2" width="6.28515625" style="1" customWidth="1"/>
    <col min="3" max="3" width="7.140625" style="1" customWidth="1"/>
    <col min="4" max="4" width="13.28515625" style="1" customWidth="1"/>
    <col min="5" max="5" width="4.42578125" style="1" customWidth="1"/>
    <col min="6" max="6" width="3.85546875" style="1" customWidth="1"/>
    <col min="7" max="7" width="16.140625" style="2" customWidth="1"/>
    <col min="8" max="8" width="14.85546875" style="1" customWidth="1"/>
    <col min="9" max="9" width="9" style="1" customWidth="1"/>
    <col min="10" max="257" width="19.85546875" style="1"/>
    <col min="258" max="258" width="37.140625" style="1" customWidth="1"/>
    <col min="259" max="259" width="6" style="1" customWidth="1"/>
    <col min="260" max="260" width="6.85546875" style="1" customWidth="1"/>
    <col min="261" max="261" width="8" style="1" customWidth="1"/>
    <col min="262" max="262" width="6.42578125" style="1" customWidth="1"/>
    <col min="263" max="263" width="15.5703125" style="1" customWidth="1"/>
    <col min="264" max="513" width="19.85546875" style="1"/>
    <col min="514" max="514" width="37.140625" style="1" customWidth="1"/>
    <col min="515" max="515" width="6" style="1" customWidth="1"/>
    <col min="516" max="516" width="6.85546875" style="1" customWidth="1"/>
    <col min="517" max="517" width="8" style="1" customWidth="1"/>
    <col min="518" max="518" width="6.42578125" style="1" customWidth="1"/>
    <col min="519" max="519" width="15.5703125" style="1" customWidth="1"/>
    <col min="520" max="769" width="19.85546875" style="1"/>
    <col min="770" max="770" width="37.140625" style="1" customWidth="1"/>
    <col min="771" max="771" width="6" style="1" customWidth="1"/>
    <col min="772" max="772" width="6.85546875" style="1" customWidth="1"/>
    <col min="773" max="773" width="8" style="1" customWidth="1"/>
    <col min="774" max="774" width="6.42578125" style="1" customWidth="1"/>
    <col min="775" max="775" width="15.5703125" style="1" customWidth="1"/>
    <col min="776" max="1025" width="19.85546875" style="1"/>
    <col min="1026" max="1026" width="37.140625" style="1" customWidth="1"/>
    <col min="1027" max="1027" width="6" style="1" customWidth="1"/>
    <col min="1028" max="1028" width="6.85546875" style="1" customWidth="1"/>
    <col min="1029" max="1029" width="8" style="1" customWidth="1"/>
    <col min="1030" max="1030" width="6.42578125" style="1" customWidth="1"/>
    <col min="1031" max="1031" width="15.5703125" style="1" customWidth="1"/>
    <col min="1032" max="1281" width="19.85546875" style="1"/>
    <col min="1282" max="1282" width="37.140625" style="1" customWidth="1"/>
    <col min="1283" max="1283" width="6" style="1" customWidth="1"/>
    <col min="1284" max="1284" width="6.85546875" style="1" customWidth="1"/>
    <col min="1285" max="1285" width="8" style="1" customWidth="1"/>
    <col min="1286" max="1286" width="6.42578125" style="1" customWidth="1"/>
    <col min="1287" max="1287" width="15.5703125" style="1" customWidth="1"/>
    <col min="1288" max="1537" width="19.85546875" style="1"/>
    <col min="1538" max="1538" width="37.140625" style="1" customWidth="1"/>
    <col min="1539" max="1539" width="6" style="1" customWidth="1"/>
    <col min="1540" max="1540" width="6.85546875" style="1" customWidth="1"/>
    <col min="1541" max="1541" width="8" style="1" customWidth="1"/>
    <col min="1542" max="1542" width="6.42578125" style="1" customWidth="1"/>
    <col min="1543" max="1543" width="15.5703125" style="1" customWidth="1"/>
    <col min="1544" max="1793" width="19.85546875" style="1"/>
    <col min="1794" max="1794" width="37.140625" style="1" customWidth="1"/>
    <col min="1795" max="1795" width="6" style="1" customWidth="1"/>
    <col min="1796" max="1796" width="6.85546875" style="1" customWidth="1"/>
    <col min="1797" max="1797" width="8" style="1" customWidth="1"/>
    <col min="1798" max="1798" width="6.42578125" style="1" customWidth="1"/>
    <col min="1799" max="1799" width="15.5703125" style="1" customWidth="1"/>
    <col min="1800" max="2049" width="19.85546875" style="1"/>
    <col min="2050" max="2050" width="37.140625" style="1" customWidth="1"/>
    <col min="2051" max="2051" width="6" style="1" customWidth="1"/>
    <col min="2052" max="2052" width="6.85546875" style="1" customWidth="1"/>
    <col min="2053" max="2053" width="8" style="1" customWidth="1"/>
    <col min="2054" max="2054" width="6.42578125" style="1" customWidth="1"/>
    <col min="2055" max="2055" width="15.5703125" style="1" customWidth="1"/>
    <col min="2056" max="2305" width="19.85546875" style="1"/>
    <col min="2306" max="2306" width="37.140625" style="1" customWidth="1"/>
    <col min="2307" max="2307" width="6" style="1" customWidth="1"/>
    <col min="2308" max="2308" width="6.85546875" style="1" customWidth="1"/>
    <col min="2309" max="2309" width="8" style="1" customWidth="1"/>
    <col min="2310" max="2310" width="6.42578125" style="1" customWidth="1"/>
    <col min="2311" max="2311" width="15.5703125" style="1" customWidth="1"/>
    <col min="2312" max="2561" width="19.85546875" style="1"/>
    <col min="2562" max="2562" width="37.140625" style="1" customWidth="1"/>
    <col min="2563" max="2563" width="6" style="1" customWidth="1"/>
    <col min="2564" max="2564" width="6.85546875" style="1" customWidth="1"/>
    <col min="2565" max="2565" width="8" style="1" customWidth="1"/>
    <col min="2566" max="2566" width="6.42578125" style="1" customWidth="1"/>
    <col min="2567" max="2567" width="15.5703125" style="1" customWidth="1"/>
    <col min="2568" max="2817" width="19.85546875" style="1"/>
    <col min="2818" max="2818" width="37.140625" style="1" customWidth="1"/>
    <col min="2819" max="2819" width="6" style="1" customWidth="1"/>
    <col min="2820" max="2820" width="6.85546875" style="1" customWidth="1"/>
    <col min="2821" max="2821" width="8" style="1" customWidth="1"/>
    <col min="2822" max="2822" width="6.42578125" style="1" customWidth="1"/>
    <col min="2823" max="2823" width="15.5703125" style="1" customWidth="1"/>
    <col min="2824" max="3073" width="19.85546875" style="1"/>
    <col min="3074" max="3074" width="37.140625" style="1" customWidth="1"/>
    <col min="3075" max="3075" width="6" style="1" customWidth="1"/>
    <col min="3076" max="3076" width="6.85546875" style="1" customWidth="1"/>
    <col min="3077" max="3077" width="8" style="1" customWidth="1"/>
    <col min="3078" max="3078" width="6.42578125" style="1" customWidth="1"/>
    <col min="3079" max="3079" width="15.5703125" style="1" customWidth="1"/>
    <col min="3080" max="3329" width="19.85546875" style="1"/>
    <col min="3330" max="3330" width="37.140625" style="1" customWidth="1"/>
    <col min="3331" max="3331" width="6" style="1" customWidth="1"/>
    <col min="3332" max="3332" width="6.85546875" style="1" customWidth="1"/>
    <col min="3333" max="3333" width="8" style="1" customWidth="1"/>
    <col min="3334" max="3334" width="6.42578125" style="1" customWidth="1"/>
    <col min="3335" max="3335" width="15.5703125" style="1" customWidth="1"/>
    <col min="3336" max="3585" width="19.85546875" style="1"/>
    <col min="3586" max="3586" width="37.140625" style="1" customWidth="1"/>
    <col min="3587" max="3587" width="6" style="1" customWidth="1"/>
    <col min="3588" max="3588" width="6.85546875" style="1" customWidth="1"/>
    <col min="3589" max="3589" width="8" style="1" customWidth="1"/>
    <col min="3590" max="3590" width="6.42578125" style="1" customWidth="1"/>
    <col min="3591" max="3591" width="15.5703125" style="1" customWidth="1"/>
    <col min="3592" max="3841" width="19.85546875" style="1"/>
    <col min="3842" max="3842" width="37.140625" style="1" customWidth="1"/>
    <col min="3843" max="3843" width="6" style="1" customWidth="1"/>
    <col min="3844" max="3844" width="6.85546875" style="1" customWidth="1"/>
    <col min="3845" max="3845" width="8" style="1" customWidth="1"/>
    <col min="3846" max="3846" width="6.42578125" style="1" customWidth="1"/>
    <col min="3847" max="3847" width="15.5703125" style="1" customWidth="1"/>
    <col min="3848" max="4097" width="19.85546875" style="1"/>
    <col min="4098" max="4098" width="37.140625" style="1" customWidth="1"/>
    <col min="4099" max="4099" width="6" style="1" customWidth="1"/>
    <col min="4100" max="4100" width="6.85546875" style="1" customWidth="1"/>
    <col min="4101" max="4101" width="8" style="1" customWidth="1"/>
    <col min="4102" max="4102" width="6.42578125" style="1" customWidth="1"/>
    <col min="4103" max="4103" width="15.5703125" style="1" customWidth="1"/>
    <col min="4104" max="4353" width="19.85546875" style="1"/>
    <col min="4354" max="4354" width="37.140625" style="1" customWidth="1"/>
    <col min="4355" max="4355" width="6" style="1" customWidth="1"/>
    <col min="4356" max="4356" width="6.85546875" style="1" customWidth="1"/>
    <col min="4357" max="4357" width="8" style="1" customWidth="1"/>
    <col min="4358" max="4358" width="6.42578125" style="1" customWidth="1"/>
    <col min="4359" max="4359" width="15.5703125" style="1" customWidth="1"/>
    <col min="4360" max="4609" width="19.85546875" style="1"/>
    <col min="4610" max="4610" width="37.140625" style="1" customWidth="1"/>
    <col min="4611" max="4611" width="6" style="1" customWidth="1"/>
    <col min="4612" max="4612" width="6.85546875" style="1" customWidth="1"/>
    <col min="4613" max="4613" width="8" style="1" customWidth="1"/>
    <col min="4614" max="4614" width="6.42578125" style="1" customWidth="1"/>
    <col min="4615" max="4615" width="15.5703125" style="1" customWidth="1"/>
    <col min="4616" max="4865" width="19.85546875" style="1"/>
    <col min="4866" max="4866" width="37.140625" style="1" customWidth="1"/>
    <col min="4867" max="4867" width="6" style="1" customWidth="1"/>
    <col min="4868" max="4868" width="6.85546875" style="1" customWidth="1"/>
    <col min="4869" max="4869" width="8" style="1" customWidth="1"/>
    <col min="4870" max="4870" width="6.42578125" style="1" customWidth="1"/>
    <col min="4871" max="4871" width="15.5703125" style="1" customWidth="1"/>
    <col min="4872" max="5121" width="19.85546875" style="1"/>
    <col min="5122" max="5122" width="37.140625" style="1" customWidth="1"/>
    <col min="5123" max="5123" width="6" style="1" customWidth="1"/>
    <col min="5124" max="5124" width="6.85546875" style="1" customWidth="1"/>
    <col min="5125" max="5125" width="8" style="1" customWidth="1"/>
    <col min="5126" max="5126" width="6.42578125" style="1" customWidth="1"/>
    <col min="5127" max="5127" width="15.5703125" style="1" customWidth="1"/>
    <col min="5128" max="5377" width="19.85546875" style="1"/>
    <col min="5378" max="5378" width="37.140625" style="1" customWidth="1"/>
    <col min="5379" max="5379" width="6" style="1" customWidth="1"/>
    <col min="5380" max="5380" width="6.85546875" style="1" customWidth="1"/>
    <col min="5381" max="5381" width="8" style="1" customWidth="1"/>
    <col min="5382" max="5382" width="6.42578125" style="1" customWidth="1"/>
    <col min="5383" max="5383" width="15.5703125" style="1" customWidth="1"/>
    <col min="5384" max="5633" width="19.85546875" style="1"/>
    <col min="5634" max="5634" width="37.140625" style="1" customWidth="1"/>
    <col min="5635" max="5635" width="6" style="1" customWidth="1"/>
    <col min="5636" max="5636" width="6.85546875" style="1" customWidth="1"/>
    <col min="5637" max="5637" width="8" style="1" customWidth="1"/>
    <col min="5638" max="5638" width="6.42578125" style="1" customWidth="1"/>
    <col min="5639" max="5639" width="15.5703125" style="1" customWidth="1"/>
    <col min="5640" max="5889" width="19.85546875" style="1"/>
    <col min="5890" max="5890" width="37.140625" style="1" customWidth="1"/>
    <col min="5891" max="5891" width="6" style="1" customWidth="1"/>
    <col min="5892" max="5892" width="6.85546875" style="1" customWidth="1"/>
    <col min="5893" max="5893" width="8" style="1" customWidth="1"/>
    <col min="5894" max="5894" width="6.42578125" style="1" customWidth="1"/>
    <col min="5895" max="5895" width="15.5703125" style="1" customWidth="1"/>
    <col min="5896" max="6145" width="19.85546875" style="1"/>
    <col min="6146" max="6146" width="37.140625" style="1" customWidth="1"/>
    <col min="6147" max="6147" width="6" style="1" customWidth="1"/>
    <col min="6148" max="6148" width="6.85546875" style="1" customWidth="1"/>
    <col min="6149" max="6149" width="8" style="1" customWidth="1"/>
    <col min="6150" max="6150" width="6.42578125" style="1" customWidth="1"/>
    <col min="6151" max="6151" width="15.5703125" style="1" customWidth="1"/>
    <col min="6152" max="6401" width="19.85546875" style="1"/>
    <col min="6402" max="6402" width="37.140625" style="1" customWidth="1"/>
    <col min="6403" max="6403" width="6" style="1" customWidth="1"/>
    <col min="6404" max="6404" width="6.85546875" style="1" customWidth="1"/>
    <col min="6405" max="6405" width="8" style="1" customWidth="1"/>
    <col min="6406" max="6406" width="6.42578125" style="1" customWidth="1"/>
    <col min="6407" max="6407" width="15.5703125" style="1" customWidth="1"/>
    <col min="6408" max="6657" width="19.85546875" style="1"/>
    <col min="6658" max="6658" width="37.140625" style="1" customWidth="1"/>
    <col min="6659" max="6659" width="6" style="1" customWidth="1"/>
    <col min="6660" max="6660" width="6.85546875" style="1" customWidth="1"/>
    <col min="6661" max="6661" width="8" style="1" customWidth="1"/>
    <col min="6662" max="6662" width="6.42578125" style="1" customWidth="1"/>
    <col min="6663" max="6663" width="15.5703125" style="1" customWidth="1"/>
    <col min="6664" max="6913" width="19.85546875" style="1"/>
    <col min="6914" max="6914" width="37.140625" style="1" customWidth="1"/>
    <col min="6915" max="6915" width="6" style="1" customWidth="1"/>
    <col min="6916" max="6916" width="6.85546875" style="1" customWidth="1"/>
    <col min="6917" max="6917" width="8" style="1" customWidth="1"/>
    <col min="6918" max="6918" width="6.42578125" style="1" customWidth="1"/>
    <col min="6919" max="6919" width="15.5703125" style="1" customWidth="1"/>
    <col min="6920" max="7169" width="19.85546875" style="1"/>
    <col min="7170" max="7170" width="37.140625" style="1" customWidth="1"/>
    <col min="7171" max="7171" width="6" style="1" customWidth="1"/>
    <col min="7172" max="7172" width="6.85546875" style="1" customWidth="1"/>
    <col min="7173" max="7173" width="8" style="1" customWidth="1"/>
    <col min="7174" max="7174" width="6.42578125" style="1" customWidth="1"/>
    <col min="7175" max="7175" width="15.5703125" style="1" customWidth="1"/>
    <col min="7176" max="7425" width="19.85546875" style="1"/>
    <col min="7426" max="7426" width="37.140625" style="1" customWidth="1"/>
    <col min="7427" max="7427" width="6" style="1" customWidth="1"/>
    <col min="7428" max="7428" width="6.85546875" style="1" customWidth="1"/>
    <col min="7429" max="7429" width="8" style="1" customWidth="1"/>
    <col min="7430" max="7430" width="6.42578125" style="1" customWidth="1"/>
    <col min="7431" max="7431" width="15.5703125" style="1" customWidth="1"/>
    <col min="7432" max="7681" width="19.85546875" style="1"/>
    <col min="7682" max="7682" width="37.140625" style="1" customWidth="1"/>
    <col min="7683" max="7683" width="6" style="1" customWidth="1"/>
    <col min="7684" max="7684" width="6.85546875" style="1" customWidth="1"/>
    <col min="7685" max="7685" width="8" style="1" customWidth="1"/>
    <col min="7686" max="7686" width="6.42578125" style="1" customWidth="1"/>
    <col min="7687" max="7687" width="15.5703125" style="1" customWidth="1"/>
    <col min="7688" max="7937" width="19.85546875" style="1"/>
    <col min="7938" max="7938" width="37.140625" style="1" customWidth="1"/>
    <col min="7939" max="7939" width="6" style="1" customWidth="1"/>
    <col min="7940" max="7940" width="6.85546875" style="1" customWidth="1"/>
    <col min="7941" max="7941" width="8" style="1" customWidth="1"/>
    <col min="7942" max="7942" width="6.42578125" style="1" customWidth="1"/>
    <col min="7943" max="7943" width="15.5703125" style="1" customWidth="1"/>
    <col min="7944" max="8193" width="19.85546875" style="1"/>
    <col min="8194" max="8194" width="37.140625" style="1" customWidth="1"/>
    <col min="8195" max="8195" width="6" style="1" customWidth="1"/>
    <col min="8196" max="8196" width="6.85546875" style="1" customWidth="1"/>
    <col min="8197" max="8197" width="8" style="1" customWidth="1"/>
    <col min="8198" max="8198" width="6.42578125" style="1" customWidth="1"/>
    <col min="8199" max="8199" width="15.5703125" style="1" customWidth="1"/>
    <col min="8200" max="8449" width="19.85546875" style="1"/>
    <col min="8450" max="8450" width="37.140625" style="1" customWidth="1"/>
    <col min="8451" max="8451" width="6" style="1" customWidth="1"/>
    <col min="8452" max="8452" width="6.85546875" style="1" customWidth="1"/>
    <col min="8453" max="8453" width="8" style="1" customWidth="1"/>
    <col min="8454" max="8454" width="6.42578125" style="1" customWidth="1"/>
    <col min="8455" max="8455" width="15.5703125" style="1" customWidth="1"/>
    <col min="8456" max="8705" width="19.85546875" style="1"/>
    <col min="8706" max="8706" width="37.140625" style="1" customWidth="1"/>
    <col min="8707" max="8707" width="6" style="1" customWidth="1"/>
    <col min="8708" max="8708" width="6.85546875" style="1" customWidth="1"/>
    <col min="8709" max="8709" width="8" style="1" customWidth="1"/>
    <col min="8710" max="8710" width="6.42578125" style="1" customWidth="1"/>
    <col min="8711" max="8711" width="15.5703125" style="1" customWidth="1"/>
    <col min="8712" max="8961" width="19.85546875" style="1"/>
    <col min="8962" max="8962" width="37.140625" style="1" customWidth="1"/>
    <col min="8963" max="8963" width="6" style="1" customWidth="1"/>
    <col min="8964" max="8964" width="6.85546875" style="1" customWidth="1"/>
    <col min="8965" max="8965" width="8" style="1" customWidth="1"/>
    <col min="8966" max="8966" width="6.42578125" style="1" customWidth="1"/>
    <col min="8967" max="8967" width="15.5703125" style="1" customWidth="1"/>
    <col min="8968" max="9217" width="19.85546875" style="1"/>
    <col min="9218" max="9218" width="37.140625" style="1" customWidth="1"/>
    <col min="9219" max="9219" width="6" style="1" customWidth="1"/>
    <col min="9220" max="9220" width="6.85546875" style="1" customWidth="1"/>
    <col min="9221" max="9221" width="8" style="1" customWidth="1"/>
    <col min="9222" max="9222" width="6.42578125" style="1" customWidth="1"/>
    <col min="9223" max="9223" width="15.5703125" style="1" customWidth="1"/>
    <col min="9224" max="9473" width="19.85546875" style="1"/>
    <col min="9474" max="9474" width="37.140625" style="1" customWidth="1"/>
    <col min="9475" max="9475" width="6" style="1" customWidth="1"/>
    <col min="9476" max="9476" width="6.85546875" style="1" customWidth="1"/>
    <col min="9477" max="9477" width="8" style="1" customWidth="1"/>
    <col min="9478" max="9478" width="6.42578125" style="1" customWidth="1"/>
    <col min="9479" max="9479" width="15.5703125" style="1" customWidth="1"/>
    <col min="9480" max="9729" width="19.85546875" style="1"/>
    <col min="9730" max="9730" width="37.140625" style="1" customWidth="1"/>
    <col min="9731" max="9731" width="6" style="1" customWidth="1"/>
    <col min="9732" max="9732" width="6.85546875" style="1" customWidth="1"/>
    <col min="9733" max="9733" width="8" style="1" customWidth="1"/>
    <col min="9734" max="9734" width="6.42578125" style="1" customWidth="1"/>
    <col min="9735" max="9735" width="15.5703125" style="1" customWidth="1"/>
    <col min="9736" max="9985" width="19.85546875" style="1"/>
    <col min="9986" max="9986" width="37.140625" style="1" customWidth="1"/>
    <col min="9987" max="9987" width="6" style="1" customWidth="1"/>
    <col min="9988" max="9988" width="6.85546875" style="1" customWidth="1"/>
    <col min="9989" max="9989" width="8" style="1" customWidth="1"/>
    <col min="9990" max="9990" width="6.42578125" style="1" customWidth="1"/>
    <col min="9991" max="9991" width="15.5703125" style="1" customWidth="1"/>
    <col min="9992" max="10241" width="19.85546875" style="1"/>
    <col min="10242" max="10242" width="37.140625" style="1" customWidth="1"/>
    <col min="10243" max="10243" width="6" style="1" customWidth="1"/>
    <col min="10244" max="10244" width="6.85546875" style="1" customWidth="1"/>
    <col min="10245" max="10245" width="8" style="1" customWidth="1"/>
    <col min="10246" max="10246" width="6.42578125" style="1" customWidth="1"/>
    <col min="10247" max="10247" width="15.5703125" style="1" customWidth="1"/>
    <col min="10248" max="10497" width="19.85546875" style="1"/>
    <col min="10498" max="10498" width="37.140625" style="1" customWidth="1"/>
    <col min="10499" max="10499" width="6" style="1" customWidth="1"/>
    <col min="10500" max="10500" width="6.85546875" style="1" customWidth="1"/>
    <col min="10501" max="10501" width="8" style="1" customWidth="1"/>
    <col min="10502" max="10502" width="6.42578125" style="1" customWidth="1"/>
    <col min="10503" max="10503" width="15.5703125" style="1" customWidth="1"/>
    <col min="10504" max="10753" width="19.85546875" style="1"/>
    <col min="10754" max="10754" width="37.140625" style="1" customWidth="1"/>
    <col min="10755" max="10755" width="6" style="1" customWidth="1"/>
    <col min="10756" max="10756" width="6.85546875" style="1" customWidth="1"/>
    <col min="10757" max="10757" width="8" style="1" customWidth="1"/>
    <col min="10758" max="10758" width="6.42578125" style="1" customWidth="1"/>
    <col min="10759" max="10759" width="15.5703125" style="1" customWidth="1"/>
    <col min="10760" max="11009" width="19.85546875" style="1"/>
    <col min="11010" max="11010" width="37.140625" style="1" customWidth="1"/>
    <col min="11011" max="11011" width="6" style="1" customWidth="1"/>
    <col min="11012" max="11012" width="6.85546875" style="1" customWidth="1"/>
    <col min="11013" max="11013" width="8" style="1" customWidth="1"/>
    <col min="11014" max="11014" width="6.42578125" style="1" customWidth="1"/>
    <col min="11015" max="11015" width="15.5703125" style="1" customWidth="1"/>
    <col min="11016" max="11265" width="19.85546875" style="1"/>
    <col min="11266" max="11266" width="37.140625" style="1" customWidth="1"/>
    <col min="11267" max="11267" width="6" style="1" customWidth="1"/>
    <col min="11268" max="11268" width="6.85546875" style="1" customWidth="1"/>
    <col min="11269" max="11269" width="8" style="1" customWidth="1"/>
    <col min="11270" max="11270" width="6.42578125" style="1" customWidth="1"/>
    <col min="11271" max="11271" width="15.5703125" style="1" customWidth="1"/>
    <col min="11272" max="11521" width="19.85546875" style="1"/>
    <col min="11522" max="11522" width="37.140625" style="1" customWidth="1"/>
    <col min="11523" max="11523" width="6" style="1" customWidth="1"/>
    <col min="11524" max="11524" width="6.85546875" style="1" customWidth="1"/>
    <col min="11525" max="11525" width="8" style="1" customWidth="1"/>
    <col min="11526" max="11526" width="6.42578125" style="1" customWidth="1"/>
    <col min="11527" max="11527" width="15.5703125" style="1" customWidth="1"/>
    <col min="11528" max="11777" width="19.85546875" style="1"/>
    <col min="11778" max="11778" width="37.140625" style="1" customWidth="1"/>
    <col min="11779" max="11779" width="6" style="1" customWidth="1"/>
    <col min="11780" max="11780" width="6.85546875" style="1" customWidth="1"/>
    <col min="11781" max="11781" width="8" style="1" customWidth="1"/>
    <col min="11782" max="11782" width="6.42578125" style="1" customWidth="1"/>
    <col min="11783" max="11783" width="15.5703125" style="1" customWidth="1"/>
    <col min="11784" max="12033" width="19.85546875" style="1"/>
    <col min="12034" max="12034" width="37.140625" style="1" customWidth="1"/>
    <col min="12035" max="12035" width="6" style="1" customWidth="1"/>
    <col min="12036" max="12036" width="6.85546875" style="1" customWidth="1"/>
    <col min="12037" max="12037" width="8" style="1" customWidth="1"/>
    <col min="12038" max="12038" width="6.42578125" style="1" customWidth="1"/>
    <col min="12039" max="12039" width="15.5703125" style="1" customWidth="1"/>
    <col min="12040" max="12289" width="19.85546875" style="1"/>
    <col min="12290" max="12290" width="37.140625" style="1" customWidth="1"/>
    <col min="12291" max="12291" width="6" style="1" customWidth="1"/>
    <col min="12292" max="12292" width="6.85546875" style="1" customWidth="1"/>
    <col min="12293" max="12293" width="8" style="1" customWidth="1"/>
    <col min="12294" max="12294" width="6.42578125" style="1" customWidth="1"/>
    <col min="12295" max="12295" width="15.5703125" style="1" customWidth="1"/>
    <col min="12296" max="12545" width="19.85546875" style="1"/>
    <col min="12546" max="12546" width="37.140625" style="1" customWidth="1"/>
    <col min="12547" max="12547" width="6" style="1" customWidth="1"/>
    <col min="12548" max="12548" width="6.85546875" style="1" customWidth="1"/>
    <col min="12549" max="12549" width="8" style="1" customWidth="1"/>
    <col min="12550" max="12550" width="6.42578125" style="1" customWidth="1"/>
    <col min="12551" max="12551" width="15.5703125" style="1" customWidth="1"/>
    <col min="12552" max="12801" width="19.85546875" style="1"/>
    <col min="12802" max="12802" width="37.140625" style="1" customWidth="1"/>
    <col min="12803" max="12803" width="6" style="1" customWidth="1"/>
    <col min="12804" max="12804" width="6.85546875" style="1" customWidth="1"/>
    <col min="12805" max="12805" width="8" style="1" customWidth="1"/>
    <col min="12806" max="12806" width="6.42578125" style="1" customWidth="1"/>
    <col min="12807" max="12807" width="15.5703125" style="1" customWidth="1"/>
    <col min="12808" max="13057" width="19.85546875" style="1"/>
    <col min="13058" max="13058" width="37.140625" style="1" customWidth="1"/>
    <col min="13059" max="13059" width="6" style="1" customWidth="1"/>
    <col min="13060" max="13060" width="6.85546875" style="1" customWidth="1"/>
    <col min="13061" max="13061" width="8" style="1" customWidth="1"/>
    <col min="13062" max="13062" width="6.42578125" style="1" customWidth="1"/>
    <col min="13063" max="13063" width="15.5703125" style="1" customWidth="1"/>
    <col min="13064" max="13313" width="19.85546875" style="1"/>
    <col min="13314" max="13314" width="37.140625" style="1" customWidth="1"/>
    <col min="13315" max="13315" width="6" style="1" customWidth="1"/>
    <col min="13316" max="13316" width="6.85546875" style="1" customWidth="1"/>
    <col min="13317" max="13317" width="8" style="1" customWidth="1"/>
    <col min="13318" max="13318" width="6.42578125" style="1" customWidth="1"/>
    <col min="13319" max="13319" width="15.5703125" style="1" customWidth="1"/>
    <col min="13320" max="13569" width="19.85546875" style="1"/>
    <col min="13570" max="13570" width="37.140625" style="1" customWidth="1"/>
    <col min="13571" max="13571" width="6" style="1" customWidth="1"/>
    <col min="13572" max="13572" width="6.85546875" style="1" customWidth="1"/>
    <col min="13573" max="13573" width="8" style="1" customWidth="1"/>
    <col min="13574" max="13574" width="6.42578125" style="1" customWidth="1"/>
    <col min="13575" max="13575" width="15.5703125" style="1" customWidth="1"/>
    <col min="13576" max="13825" width="19.85546875" style="1"/>
    <col min="13826" max="13826" width="37.140625" style="1" customWidth="1"/>
    <col min="13827" max="13827" width="6" style="1" customWidth="1"/>
    <col min="13828" max="13828" width="6.85546875" style="1" customWidth="1"/>
    <col min="13829" max="13829" width="8" style="1" customWidth="1"/>
    <col min="13830" max="13830" width="6.42578125" style="1" customWidth="1"/>
    <col min="13831" max="13831" width="15.5703125" style="1" customWidth="1"/>
    <col min="13832" max="14081" width="19.85546875" style="1"/>
    <col min="14082" max="14082" width="37.140625" style="1" customWidth="1"/>
    <col min="14083" max="14083" width="6" style="1" customWidth="1"/>
    <col min="14084" max="14084" width="6.85546875" style="1" customWidth="1"/>
    <col min="14085" max="14085" width="8" style="1" customWidth="1"/>
    <col min="14086" max="14086" width="6.42578125" style="1" customWidth="1"/>
    <col min="14087" max="14087" width="15.5703125" style="1" customWidth="1"/>
    <col min="14088" max="14337" width="19.85546875" style="1"/>
    <col min="14338" max="14338" width="37.140625" style="1" customWidth="1"/>
    <col min="14339" max="14339" width="6" style="1" customWidth="1"/>
    <col min="14340" max="14340" width="6.85546875" style="1" customWidth="1"/>
    <col min="14341" max="14341" width="8" style="1" customWidth="1"/>
    <col min="14342" max="14342" width="6.42578125" style="1" customWidth="1"/>
    <col min="14343" max="14343" width="15.5703125" style="1" customWidth="1"/>
    <col min="14344" max="14593" width="19.85546875" style="1"/>
    <col min="14594" max="14594" width="37.140625" style="1" customWidth="1"/>
    <col min="14595" max="14595" width="6" style="1" customWidth="1"/>
    <col min="14596" max="14596" width="6.85546875" style="1" customWidth="1"/>
    <col min="14597" max="14597" width="8" style="1" customWidth="1"/>
    <col min="14598" max="14598" width="6.42578125" style="1" customWidth="1"/>
    <col min="14599" max="14599" width="15.5703125" style="1" customWidth="1"/>
    <col min="14600" max="14849" width="19.85546875" style="1"/>
    <col min="14850" max="14850" width="37.140625" style="1" customWidth="1"/>
    <col min="14851" max="14851" width="6" style="1" customWidth="1"/>
    <col min="14852" max="14852" width="6.85546875" style="1" customWidth="1"/>
    <col min="14853" max="14853" width="8" style="1" customWidth="1"/>
    <col min="14854" max="14854" width="6.42578125" style="1" customWidth="1"/>
    <col min="14855" max="14855" width="15.5703125" style="1" customWidth="1"/>
    <col min="14856" max="15105" width="19.85546875" style="1"/>
    <col min="15106" max="15106" width="37.140625" style="1" customWidth="1"/>
    <col min="15107" max="15107" width="6" style="1" customWidth="1"/>
    <col min="15108" max="15108" width="6.85546875" style="1" customWidth="1"/>
    <col min="15109" max="15109" width="8" style="1" customWidth="1"/>
    <col min="15110" max="15110" width="6.42578125" style="1" customWidth="1"/>
    <col min="15111" max="15111" width="15.5703125" style="1" customWidth="1"/>
    <col min="15112" max="15361" width="19.85546875" style="1"/>
    <col min="15362" max="15362" width="37.140625" style="1" customWidth="1"/>
    <col min="15363" max="15363" width="6" style="1" customWidth="1"/>
    <col min="15364" max="15364" width="6.85546875" style="1" customWidth="1"/>
    <col min="15365" max="15365" width="8" style="1" customWidth="1"/>
    <col min="15366" max="15366" width="6.42578125" style="1" customWidth="1"/>
    <col min="15367" max="15367" width="15.5703125" style="1" customWidth="1"/>
    <col min="15368" max="15617" width="19.85546875" style="1"/>
    <col min="15618" max="15618" width="37.140625" style="1" customWidth="1"/>
    <col min="15619" max="15619" width="6" style="1" customWidth="1"/>
    <col min="15620" max="15620" width="6.85546875" style="1" customWidth="1"/>
    <col min="15621" max="15621" width="8" style="1" customWidth="1"/>
    <col min="15622" max="15622" width="6.42578125" style="1" customWidth="1"/>
    <col min="15623" max="15623" width="15.5703125" style="1" customWidth="1"/>
    <col min="15624" max="15873" width="19.85546875" style="1"/>
    <col min="15874" max="15874" width="37.140625" style="1" customWidth="1"/>
    <col min="15875" max="15875" width="6" style="1" customWidth="1"/>
    <col min="15876" max="15876" width="6.85546875" style="1" customWidth="1"/>
    <col min="15877" max="15877" width="8" style="1" customWidth="1"/>
    <col min="15878" max="15878" width="6.42578125" style="1" customWidth="1"/>
    <col min="15879" max="15879" width="15.5703125" style="1" customWidth="1"/>
    <col min="15880" max="16129" width="19.85546875" style="1"/>
    <col min="16130" max="16130" width="37.140625" style="1" customWidth="1"/>
    <col min="16131" max="16131" width="6" style="1" customWidth="1"/>
    <col min="16132" max="16132" width="6.85546875" style="1" customWidth="1"/>
    <col min="16133" max="16133" width="8" style="1" customWidth="1"/>
    <col min="16134" max="16134" width="6.42578125" style="1" customWidth="1"/>
    <col min="16135" max="16135" width="15.5703125" style="1" customWidth="1"/>
    <col min="16136" max="16384" width="19.85546875" style="1"/>
  </cols>
  <sheetData>
    <row r="1" spans="1:13" ht="24.75" customHeight="1">
      <c r="A1" s="91"/>
      <c r="B1" s="91"/>
      <c r="C1" s="91"/>
      <c r="D1" s="91"/>
      <c r="E1" s="91"/>
      <c r="F1" s="91"/>
      <c r="G1" s="91"/>
      <c r="H1" s="92" t="s">
        <v>224</v>
      </c>
      <c r="I1" s="92" t="s">
        <v>227</v>
      </c>
    </row>
    <row r="2" spans="1:13" ht="13.5" customHeight="1">
      <c r="A2" s="93"/>
      <c r="B2" s="93"/>
      <c r="C2" s="93"/>
      <c r="D2" s="93"/>
      <c r="E2" s="93"/>
      <c r="F2" s="93"/>
      <c r="G2" s="93"/>
      <c r="H2" s="94" t="s">
        <v>225</v>
      </c>
      <c r="I2" s="94"/>
      <c r="M2" s="10"/>
    </row>
    <row r="3" spans="1:13" ht="14.25" customHeight="1">
      <c r="A3" s="94" t="s">
        <v>226</v>
      </c>
      <c r="B3" s="94"/>
      <c r="C3" s="94"/>
      <c r="D3" s="94"/>
      <c r="E3" s="94"/>
      <c r="F3" s="94"/>
      <c r="G3" s="94"/>
      <c r="H3" s="94" t="s">
        <v>228</v>
      </c>
      <c r="I3" s="94"/>
      <c r="L3" s="101"/>
      <c r="M3" s="101"/>
    </row>
    <row r="4" spans="1:13" ht="14.25" customHeight="1">
      <c r="A4" s="95"/>
      <c r="B4" s="95"/>
      <c r="C4" s="95"/>
      <c r="D4" s="95"/>
      <c r="E4" s="95"/>
      <c r="F4" s="95"/>
      <c r="G4" s="95"/>
      <c r="H4" s="92" t="s">
        <v>237</v>
      </c>
      <c r="I4" s="92" t="s">
        <v>238</v>
      </c>
      <c r="L4" s="10"/>
      <c r="M4" s="10"/>
    </row>
    <row r="5" spans="1:13" ht="45.75" customHeight="1">
      <c r="A5" s="98" t="s">
        <v>234</v>
      </c>
      <c r="B5" s="99"/>
      <c r="C5" s="99"/>
      <c r="D5" s="99"/>
      <c r="E5" s="99"/>
      <c r="F5" s="99"/>
      <c r="G5" s="99"/>
      <c r="H5" s="99"/>
      <c r="I5" s="99"/>
      <c r="L5" s="10"/>
      <c r="M5" s="10"/>
    </row>
    <row r="6" spans="1:13" ht="24.75" customHeight="1">
      <c r="A6" s="99"/>
      <c r="B6" s="99"/>
      <c r="C6" s="99"/>
      <c r="D6" s="99"/>
      <c r="E6" s="99"/>
      <c r="F6" s="99"/>
      <c r="G6" s="99"/>
      <c r="H6" s="99"/>
      <c r="I6" s="99"/>
    </row>
    <row r="7" spans="1:13" ht="31.5" hidden="1" customHeight="1">
      <c r="A7" s="100"/>
      <c r="B7" s="100"/>
      <c r="C7" s="100"/>
      <c r="D7" s="100"/>
      <c r="E7" s="100"/>
      <c r="F7" s="100"/>
      <c r="G7" s="100"/>
      <c r="H7" s="100"/>
      <c r="I7" s="100"/>
    </row>
    <row r="8" spans="1:13" s="4" customFormat="1" ht="32.25" customHeight="1">
      <c r="A8" s="106" t="s">
        <v>0</v>
      </c>
      <c r="B8" s="106" t="s">
        <v>1</v>
      </c>
      <c r="C8" s="106" t="s">
        <v>2</v>
      </c>
      <c r="D8" s="106" t="s">
        <v>3</v>
      </c>
      <c r="E8" s="106" t="s">
        <v>4</v>
      </c>
      <c r="F8" s="106" t="s">
        <v>167</v>
      </c>
      <c r="G8" s="108" t="s">
        <v>235</v>
      </c>
      <c r="H8" s="102" t="s">
        <v>236</v>
      </c>
      <c r="I8" s="104" t="s">
        <v>223</v>
      </c>
      <c r="J8" s="3"/>
    </row>
    <row r="9" spans="1:13" s="4" customFormat="1" ht="48.6" customHeight="1">
      <c r="A9" s="107"/>
      <c r="B9" s="107"/>
      <c r="C9" s="107"/>
      <c r="D9" s="107"/>
      <c r="E9" s="107"/>
      <c r="F9" s="107"/>
      <c r="G9" s="109"/>
      <c r="H9" s="103"/>
      <c r="I9" s="105"/>
      <c r="J9" s="5"/>
    </row>
    <row r="10" spans="1:13" s="4" customFormat="1" ht="20.25" customHeight="1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9</v>
      </c>
      <c r="G10" s="8">
        <v>6</v>
      </c>
      <c r="H10" s="9" t="s">
        <v>221</v>
      </c>
      <c r="I10" s="9" t="s">
        <v>222</v>
      </c>
      <c r="J10" s="5"/>
    </row>
    <row r="11" spans="1:13" s="17" customFormat="1" ht="49.5" customHeight="1" thickBot="1">
      <c r="A11" s="11" t="s">
        <v>126</v>
      </c>
      <c r="B11" s="12" t="s">
        <v>10</v>
      </c>
      <c r="C11" s="12"/>
      <c r="D11" s="12"/>
      <c r="E11" s="12"/>
      <c r="F11" s="12"/>
      <c r="G11" s="13">
        <v>9026705</v>
      </c>
      <c r="H11" s="14">
        <v>2227921.0499999998</v>
      </c>
      <c r="I11" s="15">
        <v>0.247</v>
      </c>
      <c r="J11" s="16"/>
    </row>
    <row r="12" spans="1:13" s="17" customFormat="1" ht="25.5" customHeight="1" thickBot="1">
      <c r="A12" s="18" t="s">
        <v>11</v>
      </c>
      <c r="B12" s="19" t="s">
        <v>10</v>
      </c>
      <c r="C12" s="19" t="s">
        <v>12</v>
      </c>
      <c r="D12" s="19"/>
      <c r="E12" s="19"/>
      <c r="F12" s="19"/>
      <c r="G12" s="20">
        <v>3072325.81</v>
      </c>
      <c r="H12" s="21">
        <v>682871.67</v>
      </c>
      <c r="I12" s="15">
        <v>0.222</v>
      </c>
      <c r="J12" s="16"/>
    </row>
    <row r="13" spans="1:13" s="17" customFormat="1" ht="1.5" hidden="1" customHeight="1">
      <c r="A13" s="22"/>
      <c r="B13" s="19"/>
      <c r="C13" s="23"/>
      <c r="D13" s="23"/>
      <c r="E13" s="23"/>
      <c r="F13" s="23"/>
      <c r="G13" s="24"/>
      <c r="H13" s="25"/>
      <c r="I13" s="15" t="e">
        <f t="shared" ref="I13:I81" si="0">H13/G13</f>
        <v>#DIV/0!</v>
      </c>
      <c r="J13" s="26"/>
    </row>
    <row r="14" spans="1:13" s="17" customFormat="1" ht="45" hidden="1" customHeight="1">
      <c r="A14" s="18"/>
      <c r="B14" s="19"/>
      <c r="C14" s="19"/>
      <c r="D14" s="27"/>
      <c r="E14" s="19"/>
      <c r="F14" s="19"/>
      <c r="G14" s="28"/>
      <c r="H14" s="29"/>
      <c r="I14" s="15" t="e">
        <f t="shared" si="0"/>
        <v>#DIV/0!</v>
      </c>
      <c r="J14" s="26"/>
    </row>
    <row r="15" spans="1:13" s="17" customFormat="1" ht="36.75" hidden="1" customHeight="1">
      <c r="A15" s="18"/>
      <c r="B15" s="19"/>
      <c r="C15" s="19"/>
      <c r="D15" s="27"/>
      <c r="E15" s="19"/>
      <c r="F15" s="19"/>
      <c r="G15" s="28"/>
      <c r="H15" s="29"/>
      <c r="I15" s="15" t="e">
        <f t="shared" si="0"/>
        <v>#DIV/0!</v>
      </c>
      <c r="J15" s="26"/>
    </row>
    <row r="16" spans="1:13" s="17" customFormat="1" ht="61.5" hidden="1" customHeight="1">
      <c r="A16" s="18"/>
      <c r="B16" s="19"/>
      <c r="C16" s="19"/>
      <c r="D16" s="27"/>
      <c r="E16" s="19"/>
      <c r="F16" s="19"/>
      <c r="G16" s="28"/>
      <c r="H16" s="29"/>
      <c r="I16" s="15" t="e">
        <f t="shared" si="0"/>
        <v>#DIV/0!</v>
      </c>
      <c r="J16" s="26"/>
    </row>
    <row r="17" spans="1:10" s="17" customFormat="1" ht="25.5" hidden="1" customHeight="1">
      <c r="A17" s="18"/>
      <c r="B17" s="19"/>
      <c r="C17" s="19"/>
      <c r="D17" s="27"/>
      <c r="E17" s="19"/>
      <c r="F17" s="19"/>
      <c r="G17" s="28"/>
      <c r="H17" s="29"/>
      <c r="I17" s="15" t="e">
        <f t="shared" si="0"/>
        <v>#DIV/0!</v>
      </c>
      <c r="J17" s="26"/>
    </row>
    <row r="18" spans="1:10" s="17" customFormat="1" ht="68.25" hidden="1" customHeight="1">
      <c r="A18" s="22" t="s">
        <v>17</v>
      </c>
      <c r="B18" s="19" t="s">
        <v>10</v>
      </c>
      <c r="C18" s="19" t="s">
        <v>18</v>
      </c>
      <c r="D18" s="19"/>
      <c r="E18" s="19"/>
      <c r="F18" s="19"/>
      <c r="G18" s="24">
        <f>G20</f>
        <v>0</v>
      </c>
      <c r="H18" s="29"/>
      <c r="I18" s="15" t="e">
        <f t="shared" si="0"/>
        <v>#DIV/0!</v>
      </c>
      <c r="J18" s="26"/>
    </row>
    <row r="19" spans="1:10" s="17" customFormat="1" ht="1.5" hidden="1" customHeight="1">
      <c r="A19" s="18" t="s">
        <v>124</v>
      </c>
      <c r="B19" s="30" t="s">
        <v>10</v>
      </c>
      <c r="C19" s="31" t="s">
        <v>18</v>
      </c>
      <c r="D19" s="32" t="s">
        <v>95</v>
      </c>
      <c r="E19" s="32" t="s">
        <v>96</v>
      </c>
      <c r="F19" s="32" t="s">
        <v>96</v>
      </c>
      <c r="G19" s="33">
        <v>0</v>
      </c>
      <c r="H19" s="29"/>
      <c r="I19" s="15" t="e">
        <f t="shared" si="0"/>
        <v>#DIV/0!</v>
      </c>
      <c r="J19" s="26"/>
    </row>
    <row r="20" spans="1:10" s="17" customFormat="1" ht="77.25" hidden="1" customHeight="1" thickBot="1">
      <c r="A20" s="34" t="s">
        <v>127</v>
      </c>
      <c r="B20" s="30" t="s">
        <v>10</v>
      </c>
      <c r="C20" s="31" t="s">
        <v>18</v>
      </c>
      <c r="D20" s="32" t="s">
        <v>97</v>
      </c>
      <c r="E20" s="32"/>
      <c r="F20" s="32"/>
      <c r="G20" s="28">
        <v>0</v>
      </c>
      <c r="H20" s="29"/>
      <c r="I20" s="15" t="e">
        <f t="shared" si="0"/>
        <v>#DIV/0!</v>
      </c>
      <c r="J20" s="26"/>
    </row>
    <row r="21" spans="1:10" s="17" customFormat="1" ht="37.5" hidden="1" customHeight="1">
      <c r="A21" s="32" t="s">
        <v>100</v>
      </c>
      <c r="B21" s="30" t="s">
        <v>10</v>
      </c>
      <c r="C21" s="31" t="s">
        <v>18</v>
      </c>
      <c r="D21" s="32" t="s">
        <v>98</v>
      </c>
      <c r="E21" s="30" t="s">
        <v>99</v>
      </c>
      <c r="F21" s="30" t="s">
        <v>99</v>
      </c>
      <c r="G21" s="28">
        <v>0</v>
      </c>
      <c r="H21" s="29"/>
      <c r="I21" s="15" t="e">
        <f t="shared" si="0"/>
        <v>#DIV/0!</v>
      </c>
      <c r="J21" s="26"/>
    </row>
    <row r="22" spans="1:10" s="17" customFormat="1" ht="1.5" hidden="1" customHeight="1">
      <c r="A22" s="32" t="s">
        <v>28</v>
      </c>
      <c r="B22" s="30" t="s">
        <v>10</v>
      </c>
      <c r="C22" s="31" t="s">
        <v>18</v>
      </c>
      <c r="D22" s="32" t="s">
        <v>98</v>
      </c>
      <c r="E22" s="32">
        <v>100</v>
      </c>
      <c r="F22" s="32">
        <v>100</v>
      </c>
      <c r="G22" s="28">
        <v>0</v>
      </c>
      <c r="H22" s="29"/>
      <c r="I22" s="15" t="e">
        <f t="shared" si="0"/>
        <v>#DIV/0!</v>
      </c>
      <c r="J22" s="26"/>
    </row>
    <row r="23" spans="1:10" s="17" customFormat="1" ht="41.25" hidden="1" customHeight="1">
      <c r="A23" s="32" t="s">
        <v>29</v>
      </c>
      <c r="B23" s="30" t="s">
        <v>10</v>
      </c>
      <c r="C23" s="31" t="s">
        <v>18</v>
      </c>
      <c r="D23" s="32" t="s">
        <v>98</v>
      </c>
      <c r="E23" s="32">
        <v>120</v>
      </c>
      <c r="F23" s="32">
        <v>120</v>
      </c>
      <c r="G23" s="28">
        <v>0</v>
      </c>
      <c r="H23" s="29"/>
      <c r="I23" s="15" t="e">
        <f t="shared" si="0"/>
        <v>#DIV/0!</v>
      </c>
      <c r="J23" s="26"/>
    </row>
    <row r="24" spans="1:10" s="17" customFormat="1" ht="0.75" hidden="1" customHeight="1">
      <c r="A24" s="35" t="s">
        <v>22</v>
      </c>
      <c r="B24" s="36" t="s">
        <v>10</v>
      </c>
      <c r="C24" s="37" t="s">
        <v>23</v>
      </c>
      <c r="D24" s="36"/>
      <c r="E24" s="35"/>
      <c r="F24" s="35"/>
      <c r="G24" s="38">
        <f>G25</f>
        <v>0</v>
      </c>
      <c r="H24" s="29"/>
      <c r="I24" s="15" t="e">
        <f t="shared" si="0"/>
        <v>#DIV/0!</v>
      </c>
      <c r="J24" s="16"/>
    </row>
    <row r="25" spans="1:10" s="17" customFormat="1" ht="2.25" hidden="1" customHeight="1">
      <c r="A25" s="18" t="s">
        <v>13</v>
      </c>
      <c r="B25" s="30" t="s">
        <v>10</v>
      </c>
      <c r="C25" s="31" t="s">
        <v>23</v>
      </c>
      <c r="D25" s="32" t="s">
        <v>95</v>
      </c>
      <c r="E25" s="32"/>
      <c r="F25" s="32"/>
      <c r="G25" s="39">
        <f>G26</f>
        <v>0</v>
      </c>
      <c r="H25" s="29"/>
      <c r="I25" s="15" t="e">
        <f t="shared" si="0"/>
        <v>#DIV/0!</v>
      </c>
      <c r="J25" s="16"/>
    </row>
    <row r="26" spans="1:10" s="17" customFormat="1" ht="78" hidden="1" customHeight="1">
      <c r="A26" s="32" t="s">
        <v>104</v>
      </c>
      <c r="B26" s="30" t="s">
        <v>10</v>
      </c>
      <c r="C26" s="31" t="s">
        <v>23</v>
      </c>
      <c r="D26" s="32" t="s">
        <v>97</v>
      </c>
      <c r="E26" s="32"/>
      <c r="F26" s="32"/>
      <c r="G26" s="39">
        <f>G27</f>
        <v>0</v>
      </c>
      <c r="H26" s="29"/>
      <c r="I26" s="15" t="e">
        <f t="shared" si="0"/>
        <v>#DIV/0!</v>
      </c>
      <c r="J26" s="16"/>
    </row>
    <row r="27" spans="1:10" s="17" customFormat="1" ht="17.25" hidden="1" customHeight="1">
      <c r="A27" s="32" t="s">
        <v>101</v>
      </c>
      <c r="B27" s="30" t="s">
        <v>10</v>
      </c>
      <c r="C27" s="31" t="s">
        <v>23</v>
      </c>
      <c r="D27" s="32" t="s">
        <v>107</v>
      </c>
      <c r="E27" s="30" t="s">
        <v>99</v>
      </c>
      <c r="F27" s="30" t="s">
        <v>99</v>
      </c>
      <c r="G27" s="28">
        <f>G28</f>
        <v>0</v>
      </c>
      <c r="H27" s="29"/>
      <c r="I27" s="15" t="e">
        <f t="shared" si="0"/>
        <v>#DIV/0!</v>
      </c>
      <c r="J27" s="26"/>
    </row>
    <row r="28" spans="1:10" s="17" customFormat="1" ht="26.25" hidden="1" customHeight="1">
      <c r="A28" s="32" t="s">
        <v>102</v>
      </c>
      <c r="B28" s="30" t="s">
        <v>10</v>
      </c>
      <c r="C28" s="31" t="s">
        <v>23</v>
      </c>
      <c r="D28" s="32" t="s">
        <v>107</v>
      </c>
      <c r="E28" s="32">
        <v>800</v>
      </c>
      <c r="F28" s="32">
        <v>800</v>
      </c>
      <c r="G28" s="28">
        <f>G29</f>
        <v>0</v>
      </c>
      <c r="H28" s="29"/>
      <c r="I28" s="15" t="e">
        <f t="shared" si="0"/>
        <v>#DIV/0!</v>
      </c>
      <c r="J28" s="26"/>
    </row>
    <row r="29" spans="1:10" s="17" customFormat="1" ht="18.75" hidden="1" customHeight="1">
      <c r="A29" s="32" t="s">
        <v>103</v>
      </c>
      <c r="B29" s="30" t="s">
        <v>10</v>
      </c>
      <c r="C29" s="31" t="s">
        <v>23</v>
      </c>
      <c r="D29" s="32" t="s">
        <v>107</v>
      </c>
      <c r="E29" s="32">
        <v>870</v>
      </c>
      <c r="F29" s="32">
        <v>870</v>
      </c>
      <c r="G29" s="28">
        <v>0</v>
      </c>
      <c r="H29" s="29"/>
      <c r="I29" s="15" t="e">
        <f t="shared" si="0"/>
        <v>#DIV/0!</v>
      </c>
      <c r="J29" s="26"/>
    </row>
    <row r="30" spans="1:10" s="17" customFormat="1" ht="84.75" customHeight="1">
      <c r="A30" s="22" t="s">
        <v>25</v>
      </c>
      <c r="B30" s="40" t="s">
        <v>10</v>
      </c>
      <c r="C30" s="40" t="s">
        <v>18</v>
      </c>
      <c r="D30" s="40"/>
      <c r="E30" s="40"/>
      <c r="F30" s="40"/>
      <c r="G30" s="38">
        <f>G31</f>
        <v>124992</v>
      </c>
      <c r="H30" s="38">
        <v>21195</v>
      </c>
      <c r="I30" s="15">
        <v>0.17</v>
      </c>
      <c r="J30" s="26"/>
    </row>
    <row r="31" spans="1:10" s="17" customFormat="1" ht="71.25" customHeight="1">
      <c r="A31" s="18" t="s">
        <v>166</v>
      </c>
      <c r="B31" s="30" t="s">
        <v>10</v>
      </c>
      <c r="C31" s="31" t="s">
        <v>18</v>
      </c>
      <c r="D31" s="32" t="s">
        <v>95</v>
      </c>
      <c r="E31" s="32"/>
      <c r="F31" s="32"/>
      <c r="G31" s="39">
        <f>G32</f>
        <v>124992</v>
      </c>
      <c r="H31" s="39">
        <v>21195</v>
      </c>
      <c r="I31" s="15">
        <v>0.17</v>
      </c>
      <c r="J31" s="26"/>
    </row>
    <row r="32" spans="1:10" s="17" customFormat="1" ht="84.75" customHeight="1">
      <c r="A32" s="96" t="s">
        <v>128</v>
      </c>
      <c r="B32" s="30" t="s">
        <v>10</v>
      </c>
      <c r="C32" s="31" t="s">
        <v>18</v>
      </c>
      <c r="D32" s="32" t="s">
        <v>97</v>
      </c>
      <c r="E32" s="32"/>
      <c r="F32" s="32"/>
      <c r="G32" s="39">
        <v>124992</v>
      </c>
      <c r="H32" s="39">
        <v>21195</v>
      </c>
      <c r="I32" s="15">
        <v>0.17</v>
      </c>
      <c r="J32" s="26"/>
    </row>
    <row r="33" spans="1:10" s="17" customFormat="1" ht="33" customHeight="1">
      <c r="A33" s="42" t="s">
        <v>233</v>
      </c>
      <c r="B33" s="30" t="s">
        <v>10</v>
      </c>
      <c r="C33" s="31" t="s">
        <v>18</v>
      </c>
      <c r="D33" s="32" t="s">
        <v>98</v>
      </c>
      <c r="E33" s="32"/>
      <c r="F33" s="32"/>
      <c r="G33" s="28">
        <v>124992</v>
      </c>
      <c r="H33" s="28">
        <v>21195</v>
      </c>
      <c r="I33" s="44">
        <v>0.17</v>
      </c>
      <c r="J33" s="26"/>
    </row>
    <row r="34" spans="1:10" s="17" customFormat="1" ht="81.75" customHeight="1">
      <c r="A34" s="42" t="s">
        <v>28</v>
      </c>
      <c r="B34" s="30" t="s">
        <v>10</v>
      </c>
      <c r="C34" s="31" t="s">
        <v>18</v>
      </c>
      <c r="D34" s="32" t="s">
        <v>98</v>
      </c>
      <c r="E34" s="32">
        <v>100</v>
      </c>
      <c r="F34" s="32"/>
      <c r="G34" s="24">
        <v>124992</v>
      </c>
      <c r="H34" s="24">
        <v>21195</v>
      </c>
      <c r="I34" s="43">
        <v>0.17</v>
      </c>
      <c r="J34" s="26"/>
    </row>
    <row r="35" spans="1:10" s="17" customFormat="1" ht="36.75" customHeight="1">
      <c r="A35" s="42" t="s">
        <v>29</v>
      </c>
      <c r="B35" s="30" t="s">
        <v>10</v>
      </c>
      <c r="C35" s="31" t="s">
        <v>18</v>
      </c>
      <c r="D35" s="32" t="s">
        <v>98</v>
      </c>
      <c r="E35" s="32">
        <v>120</v>
      </c>
      <c r="F35" s="32"/>
      <c r="G35" s="28">
        <v>124992</v>
      </c>
      <c r="H35" s="29">
        <v>21195</v>
      </c>
      <c r="I35" s="44">
        <v>0.17</v>
      </c>
      <c r="J35" s="26"/>
    </row>
    <row r="36" spans="1:10" s="17" customFormat="1" ht="18.75" customHeight="1">
      <c r="A36" s="45" t="s">
        <v>168</v>
      </c>
      <c r="B36" s="46" t="s">
        <v>10</v>
      </c>
      <c r="C36" s="47" t="s">
        <v>18</v>
      </c>
      <c r="D36" s="48" t="s">
        <v>98</v>
      </c>
      <c r="E36" s="48">
        <v>123</v>
      </c>
      <c r="F36" s="48">
        <v>290</v>
      </c>
      <c r="G36" s="49">
        <v>124992</v>
      </c>
      <c r="H36" s="50">
        <v>21195</v>
      </c>
      <c r="I36" s="51">
        <f t="shared" ref="I36" si="1">H36/G36</f>
        <v>0.16957085253456222</v>
      </c>
      <c r="J36" s="26"/>
    </row>
    <row r="37" spans="1:10" s="17" customFormat="1" ht="74.25" customHeight="1">
      <c r="A37" s="22" t="s">
        <v>25</v>
      </c>
      <c r="B37" s="40" t="s">
        <v>10</v>
      </c>
      <c r="C37" s="40" t="s">
        <v>26</v>
      </c>
      <c r="D37" s="40"/>
      <c r="E37" s="40"/>
      <c r="F37" s="40"/>
      <c r="G37" s="38">
        <f>G38</f>
        <v>2901333.81</v>
      </c>
      <c r="H37" s="38">
        <f>H38</f>
        <v>654176.66999999993</v>
      </c>
      <c r="I37" s="15">
        <v>0.22500000000000001</v>
      </c>
      <c r="J37" s="16"/>
    </row>
    <row r="38" spans="1:10" s="17" customFormat="1" ht="62.25" customHeight="1">
      <c r="A38" s="18" t="s">
        <v>166</v>
      </c>
      <c r="B38" s="30" t="s">
        <v>10</v>
      </c>
      <c r="C38" s="31" t="s">
        <v>26</v>
      </c>
      <c r="D38" s="32" t="s">
        <v>95</v>
      </c>
      <c r="E38" s="32"/>
      <c r="F38" s="32"/>
      <c r="G38" s="39">
        <f>G39</f>
        <v>2901333.81</v>
      </c>
      <c r="H38" s="39">
        <f>H39</f>
        <v>654176.66999999993</v>
      </c>
      <c r="I38" s="15">
        <v>0.22500000000000001</v>
      </c>
      <c r="J38" s="16"/>
    </row>
    <row r="39" spans="1:10" s="17" customFormat="1" ht="59.25" customHeight="1">
      <c r="A39" s="96" t="s">
        <v>128</v>
      </c>
      <c r="B39" s="30" t="s">
        <v>10</v>
      </c>
      <c r="C39" s="31" t="s">
        <v>26</v>
      </c>
      <c r="D39" s="32" t="s">
        <v>97</v>
      </c>
      <c r="E39" s="32"/>
      <c r="F39" s="32"/>
      <c r="G39" s="39">
        <f>G40+G69</f>
        <v>2901333.81</v>
      </c>
      <c r="H39" s="39">
        <f>H40+H69</f>
        <v>654176.66999999993</v>
      </c>
      <c r="I39" s="15">
        <v>0.22500000000000001</v>
      </c>
      <c r="J39" s="16"/>
    </row>
    <row r="40" spans="1:10" s="17" customFormat="1" ht="18.75" customHeight="1">
      <c r="A40" s="42" t="s">
        <v>27</v>
      </c>
      <c r="B40" s="30" t="s">
        <v>10</v>
      </c>
      <c r="C40" s="31" t="s">
        <v>26</v>
      </c>
      <c r="D40" s="32" t="s">
        <v>108</v>
      </c>
      <c r="E40" s="32"/>
      <c r="F40" s="32"/>
      <c r="G40" s="39">
        <f>G42+G48+G54+G61</f>
        <v>2350493.81</v>
      </c>
      <c r="H40" s="39">
        <f>H42+H48+H54+H61</f>
        <v>516467.13999999996</v>
      </c>
      <c r="I40" s="15">
        <v>0.22</v>
      </c>
      <c r="J40" s="16"/>
    </row>
    <row r="41" spans="1:10" s="17" customFormat="1" ht="18.75" customHeight="1">
      <c r="A41" s="42" t="s">
        <v>27</v>
      </c>
      <c r="B41" s="30" t="s">
        <v>10</v>
      </c>
      <c r="C41" s="31" t="s">
        <v>26</v>
      </c>
      <c r="D41" s="32" t="s">
        <v>108</v>
      </c>
      <c r="E41" s="30" t="s">
        <v>99</v>
      </c>
      <c r="F41" s="30"/>
      <c r="G41" s="39">
        <f>G42+G48+G54+G61</f>
        <v>2350493.81</v>
      </c>
      <c r="H41" s="39">
        <f>H42+H48+H54+H61</f>
        <v>516467.13999999996</v>
      </c>
      <c r="I41" s="15">
        <v>0.22</v>
      </c>
      <c r="J41" s="16"/>
    </row>
    <row r="42" spans="1:10" s="17" customFormat="1" ht="80.25" customHeight="1">
      <c r="A42" s="42" t="s">
        <v>28</v>
      </c>
      <c r="B42" s="30" t="s">
        <v>10</v>
      </c>
      <c r="C42" s="31" t="s">
        <v>26</v>
      </c>
      <c r="D42" s="32" t="s">
        <v>108</v>
      </c>
      <c r="E42" s="32">
        <v>100</v>
      </c>
      <c r="F42" s="32"/>
      <c r="G42" s="24">
        <f>G44+G45</f>
        <v>1132491</v>
      </c>
      <c r="H42" s="24">
        <f>H44+H45</f>
        <v>241241.91999999998</v>
      </c>
      <c r="I42" s="43">
        <v>0.21299999999999999</v>
      </c>
      <c r="J42" s="26"/>
    </row>
    <row r="43" spans="1:10" s="17" customFormat="1" ht="34.5" customHeight="1">
      <c r="A43" s="42" t="s">
        <v>29</v>
      </c>
      <c r="B43" s="30" t="s">
        <v>10</v>
      </c>
      <c r="C43" s="31" t="s">
        <v>26</v>
      </c>
      <c r="D43" s="32" t="s">
        <v>108</v>
      </c>
      <c r="E43" s="32">
        <v>120</v>
      </c>
      <c r="F43" s="32"/>
      <c r="G43" s="28">
        <f>G44+G45</f>
        <v>1132491</v>
      </c>
      <c r="H43" s="28">
        <f>H44+H45</f>
        <v>241241.91999999998</v>
      </c>
      <c r="I43" s="44">
        <v>0.21299999999999999</v>
      </c>
      <c r="J43" s="26"/>
    </row>
    <row r="44" spans="1:10" s="17" customFormat="1" ht="34.5" customHeight="1">
      <c r="A44" s="45" t="s">
        <v>168</v>
      </c>
      <c r="B44" s="46" t="s">
        <v>10</v>
      </c>
      <c r="C44" s="47" t="s">
        <v>26</v>
      </c>
      <c r="D44" s="48" t="s">
        <v>108</v>
      </c>
      <c r="E44" s="48">
        <v>121</v>
      </c>
      <c r="F44" s="48">
        <v>211</v>
      </c>
      <c r="G44" s="49">
        <v>869808</v>
      </c>
      <c r="H44" s="50">
        <v>185458.74</v>
      </c>
      <c r="I44" s="51">
        <f t="shared" si="0"/>
        <v>0.21321802052866839</v>
      </c>
      <c r="J44" s="26"/>
    </row>
    <row r="45" spans="1:10" s="17" customFormat="1" ht="34.5" customHeight="1">
      <c r="A45" s="45" t="s">
        <v>169</v>
      </c>
      <c r="B45" s="46" t="s">
        <v>10</v>
      </c>
      <c r="C45" s="47" t="s">
        <v>26</v>
      </c>
      <c r="D45" s="48" t="s">
        <v>108</v>
      </c>
      <c r="E45" s="48">
        <v>129</v>
      </c>
      <c r="F45" s="48">
        <v>213</v>
      </c>
      <c r="G45" s="49">
        <v>262683</v>
      </c>
      <c r="H45" s="50">
        <v>55783.18</v>
      </c>
      <c r="I45" s="51">
        <f t="shared" si="0"/>
        <v>0.2123593076065067</v>
      </c>
      <c r="J45" s="26"/>
    </row>
    <row r="46" spans="1:10" s="17" customFormat="1" ht="38.25" customHeight="1">
      <c r="A46" s="42" t="s">
        <v>19</v>
      </c>
      <c r="B46" s="30" t="s">
        <v>10</v>
      </c>
      <c r="C46" s="31" t="s">
        <v>26</v>
      </c>
      <c r="D46" s="32" t="s">
        <v>108</v>
      </c>
      <c r="E46" s="32">
        <v>200</v>
      </c>
      <c r="F46" s="32"/>
      <c r="G46" s="24">
        <f>G47</f>
        <v>1215000</v>
      </c>
      <c r="H46" s="24">
        <f>H47</f>
        <v>274844.96000000002</v>
      </c>
      <c r="I46" s="15">
        <f>I47</f>
        <v>0.2262098436213992</v>
      </c>
      <c r="J46" s="26"/>
    </row>
    <row r="47" spans="1:10" s="17" customFormat="1" ht="35.25" customHeight="1">
      <c r="A47" s="45" t="s">
        <v>30</v>
      </c>
      <c r="B47" s="46" t="s">
        <v>10</v>
      </c>
      <c r="C47" s="47" t="s">
        <v>26</v>
      </c>
      <c r="D47" s="48" t="s">
        <v>108</v>
      </c>
      <c r="E47" s="48">
        <v>240</v>
      </c>
      <c r="F47" s="48"/>
      <c r="G47" s="49">
        <v>1215000</v>
      </c>
      <c r="H47" s="50">
        <v>274844.96000000002</v>
      </c>
      <c r="I47" s="51">
        <f t="shared" si="0"/>
        <v>0.2262098436213992</v>
      </c>
      <c r="J47" s="26"/>
    </row>
    <row r="48" spans="1:10" s="17" customFormat="1" ht="35.25" customHeight="1">
      <c r="A48" s="52" t="s">
        <v>19</v>
      </c>
      <c r="B48" s="36" t="s">
        <v>10</v>
      </c>
      <c r="C48" s="37" t="s">
        <v>26</v>
      </c>
      <c r="D48" s="35" t="s">
        <v>108</v>
      </c>
      <c r="E48" s="35">
        <v>242</v>
      </c>
      <c r="F48" s="35"/>
      <c r="G48" s="24">
        <f>G49+G50+G51+G52+G53</f>
        <v>260000</v>
      </c>
      <c r="H48" s="24">
        <f>H49+H50+H51+H52+H53</f>
        <v>106347.4</v>
      </c>
      <c r="I48" s="53">
        <v>0.40899999999999997</v>
      </c>
      <c r="J48" s="26"/>
    </row>
    <row r="49" spans="1:10" s="17" customFormat="1" ht="18" customHeight="1">
      <c r="A49" s="45" t="s">
        <v>170</v>
      </c>
      <c r="B49" s="46" t="s">
        <v>10</v>
      </c>
      <c r="C49" s="47" t="s">
        <v>26</v>
      </c>
      <c r="D49" s="48" t="s">
        <v>108</v>
      </c>
      <c r="E49" s="48">
        <v>242</v>
      </c>
      <c r="F49" s="48">
        <v>221</v>
      </c>
      <c r="G49" s="49">
        <v>15000</v>
      </c>
      <c r="H49" s="50">
        <v>3833.4</v>
      </c>
      <c r="I49" s="51">
        <f t="shared" si="0"/>
        <v>0.25556000000000001</v>
      </c>
      <c r="J49" s="26"/>
    </row>
    <row r="50" spans="1:10" s="17" customFormat="1" ht="19.899999999999999" customHeight="1">
      <c r="A50" s="45" t="s">
        <v>60</v>
      </c>
      <c r="B50" s="46" t="s">
        <v>10</v>
      </c>
      <c r="C50" s="47" t="s">
        <v>26</v>
      </c>
      <c r="D50" s="48" t="s">
        <v>108</v>
      </c>
      <c r="E50" s="48">
        <v>242</v>
      </c>
      <c r="F50" s="48">
        <v>225</v>
      </c>
      <c r="G50" s="49">
        <v>5000</v>
      </c>
      <c r="H50" s="50"/>
      <c r="I50" s="51">
        <f t="shared" si="0"/>
        <v>0</v>
      </c>
      <c r="J50" s="26"/>
    </row>
    <row r="51" spans="1:10" s="17" customFormat="1" ht="19.149999999999999" customHeight="1">
      <c r="A51" s="45" t="s">
        <v>171</v>
      </c>
      <c r="B51" s="46" t="s">
        <v>10</v>
      </c>
      <c r="C51" s="47" t="s">
        <v>26</v>
      </c>
      <c r="D51" s="48" t="s">
        <v>108</v>
      </c>
      <c r="E51" s="48">
        <v>242</v>
      </c>
      <c r="F51" s="48">
        <v>226</v>
      </c>
      <c r="G51" s="49">
        <v>130000</v>
      </c>
      <c r="H51" s="50">
        <v>16626</v>
      </c>
      <c r="I51" s="51">
        <f t="shared" si="0"/>
        <v>0.12789230769230769</v>
      </c>
      <c r="J51" s="26"/>
    </row>
    <row r="52" spans="1:10" s="17" customFormat="1" ht="19.149999999999999" customHeight="1">
      <c r="A52" s="45" t="s">
        <v>63</v>
      </c>
      <c r="B52" s="46" t="s">
        <v>10</v>
      </c>
      <c r="C52" s="47" t="s">
        <v>26</v>
      </c>
      <c r="D52" s="48" t="s">
        <v>108</v>
      </c>
      <c r="E52" s="48">
        <v>242</v>
      </c>
      <c r="F52" s="48">
        <v>310</v>
      </c>
      <c r="G52" s="49">
        <v>83389</v>
      </c>
      <c r="H52" s="50">
        <v>83389</v>
      </c>
      <c r="I52" s="51">
        <f t="shared" si="0"/>
        <v>1</v>
      </c>
      <c r="J52" s="26"/>
    </row>
    <row r="53" spans="1:10" s="17" customFormat="1" ht="18.600000000000001" customHeight="1">
      <c r="A53" s="45" t="s">
        <v>57</v>
      </c>
      <c r="B53" s="46" t="s">
        <v>10</v>
      </c>
      <c r="C53" s="47" t="s">
        <v>26</v>
      </c>
      <c r="D53" s="48" t="s">
        <v>108</v>
      </c>
      <c r="E53" s="48">
        <v>242</v>
      </c>
      <c r="F53" s="48">
        <v>340</v>
      </c>
      <c r="G53" s="49">
        <v>26611</v>
      </c>
      <c r="H53" s="50">
        <v>2499</v>
      </c>
      <c r="I53" s="51">
        <f t="shared" si="0"/>
        <v>9.3908534064860397E-2</v>
      </c>
      <c r="J53" s="26"/>
    </row>
    <row r="54" spans="1:10" s="17" customFormat="1" ht="35.450000000000003" customHeight="1">
      <c r="A54" s="42" t="s">
        <v>172</v>
      </c>
      <c r="B54" s="30" t="s">
        <v>10</v>
      </c>
      <c r="C54" s="31" t="s">
        <v>26</v>
      </c>
      <c r="D54" s="32" t="s">
        <v>108</v>
      </c>
      <c r="E54" s="32">
        <v>244</v>
      </c>
      <c r="F54" s="32"/>
      <c r="G54" s="24">
        <v>955000</v>
      </c>
      <c r="H54" s="24">
        <v>168497.56</v>
      </c>
      <c r="I54" s="43">
        <v>0.17599999999999999</v>
      </c>
      <c r="J54" s="26"/>
    </row>
    <row r="55" spans="1:10" s="17" customFormat="1" ht="25.5" customHeight="1">
      <c r="A55" s="45" t="s">
        <v>56</v>
      </c>
      <c r="B55" s="46" t="s">
        <v>10</v>
      </c>
      <c r="C55" s="47" t="s">
        <v>26</v>
      </c>
      <c r="D55" s="48" t="s">
        <v>108</v>
      </c>
      <c r="E55" s="48">
        <v>244</v>
      </c>
      <c r="F55" s="48">
        <v>222</v>
      </c>
      <c r="G55" s="49">
        <v>100000</v>
      </c>
      <c r="H55" s="50">
        <v>30504</v>
      </c>
      <c r="I55" s="51">
        <f t="shared" ref="I55" si="2">H55/G55</f>
        <v>0.30503999999999998</v>
      </c>
      <c r="J55" s="26"/>
    </row>
    <row r="56" spans="1:10" s="17" customFormat="1" ht="18.600000000000001" customHeight="1">
      <c r="A56" s="45" t="s">
        <v>47</v>
      </c>
      <c r="B56" s="46" t="s">
        <v>10</v>
      </c>
      <c r="C56" s="47" t="s">
        <v>26</v>
      </c>
      <c r="D56" s="48" t="s">
        <v>108</v>
      </c>
      <c r="E56" s="48">
        <v>244</v>
      </c>
      <c r="F56" s="48">
        <v>223</v>
      </c>
      <c r="G56" s="49">
        <v>150000</v>
      </c>
      <c r="H56" s="50">
        <v>66109.09</v>
      </c>
      <c r="I56" s="51">
        <f t="shared" si="0"/>
        <v>0.44072726666666662</v>
      </c>
      <c r="J56" s="26"/>
    </row>
    <row r="57" spans="1:10" s="17" customFormat="1" ht="18.600000000000001" customHeight="1">
      <c r="A57" s="45" t="s">
        <v>60</v>
      </c>
      <c r="B57" s="46" t="s">
        <v>10</v>
      </c>
      <c r="C57" s="47" t="s">
        <v>26</v>
      </c>
      <c r="D57" s="48" t="s">
        <v>108</v>
      </c>
      <c r="E57" s="48">
        <v>244</v>
      </c>
      <c r="F57" s="48">
        <v>225</v>
      </c>
      <c r="G57" s="49">
        <v>262300</v>
      </c>
      <c r="H57" s="50">
        <v>15252</v>
      </c>
      <c r="I57" s="51">
        <f t="shared" si="0"/>
        <v>5.8147159740754864E-2</v>
      </c>
      <c r="J57" s="26"/>
    </row>
    <row r="58" spans="1:10" s="17" customFormat="1" ht="18.600000000000001" customHeight="1">
      <c r="A58" s="45" t="s">
        <v>171</v>
      </c>
      <c r="B58" s="46" t="s">
        <v>10</v>
      </c>
      <c r="C58" s="47" t="s">
        <v>26</v>
      </c>
      <c r="D58" s="48" t="s">
        <v>108</v>
      </c>
      <c r="E58" s="48">
        <v>244</v>
      </c>
      <c r="F58" s="48">
        <v>226</v>
      </c>
      <c r="G58" s="49">
        <v>269952</v>
      </c>
      <c r="H58" s="50">
        <v>2400</v>
      </c>
      <c r="I58" s="51">
        <f t="shared" si="0"/>
        <v>8.8904694167852068E-3</v>
      </c>
      <c r="J58" s="26"/>
    </row>
    <row r="59" spans="1:10" s="17" customFormat="1" ht="18.600000000000001" customHeight="1">
      <c r="A59" s="45" t="s">
        <v>63</v>
      </c>
      <c r="B59" s="46" t="s">
        <v>10</v>
      </c>
      <c r="C59" s="47" t="s">
        <v>26</v>
      </c>
      <c r="D59" s="48" t="s">
        <v>108</v>
      </c>
      <c r="E59" s="48">
        <v>244</v>
      </c>
      <c r="F59" s="48">
        <v>310</v>
      </c>
      <c r="G59" s="49">
        <v>22748</v>
      </c>
      <c r="H59" s="50">
        <v>5048</v>
      </c>
      <c r="I59" s="51">
        <f t="shared" ref="I59" si="3">H59/G59</f>
        <v>0.22190961842799367</v>
      </c>
      <c r="J59" s="26"/>
    </row>
    <row r="60" spans="1:10" s="17" customFormat="1" ht="18.600000000000001" customHeight="1">
      <c r="A60" s="45" t="s">
        <v>57</v>
      </c>
      <c r="B60" s="46" t="s">
        <v>10</v>
      </c>
      <c r="C60" s="47" t="s">
        <v>26</v>
      </c>
      <c r="D60" s="48" t="s">
        <v>108</v>
      </c>
      <c r="E60" s="48">
        <v>244</v>
      </c>
      <c r="F60" s="48">
        <v>340</v>
      </c>
      <c r="G60" s="49">
        <v>150000</v>
      </c>
      <c r="H60" s="50">
        <v>49184.47</v>
      </c>
      <c r="I60" s="51">
        <f t="shared" si="0"/>
        <v>0.32789646666666666</v>
      </c>
      <c r="J60" s="26"/>
    </row>
    <row r="61" spans="1:10" s="17" customFormat="1" ht="19.5" customHeight="1">
      <c r="A61" s="42" t="s">
        <v>93</v>
      </c>
      <c r="B61" s="30" t="s">
        <v>10</v>
      </c>
      <c r="C61" s="31" t="s">
        <v>26</v>
      </c>
      <c r="D61" s="32" t="s">
        <v>108</v>
      </c>
      <c r="E61" s="32">
        <v>800</v>
      </c>
      <c r="F61" s="32"/>
      <c r="G61" s="24">
        <v>3002.81</v>
      </c>
      <c r="H61" s="24">
        <v>380.26</v>
      </c>
      <c r="I61" s="43">
        <v>0.126</v>
      </c>
      <c r="J61" s="26"/>
    </row>
    <row r="62" spans="1:10" s="17" customFormat="1" ht="25.5" customHeight="1">
      <c r="A62" s="42" t="s">
        <v>94</v>
      </c>
      <c r="B62" s="30" t="s">
        <v>10</v>
      </c>
      <c r="C62" s="31" t="s">
        <v>26</v>
      </c>
      <c r="D62" s="32" t="s">
        <v>108</v>
      </c>
      <c r="E62" s="32">
        <v>850</v>
      </c>
      <c r="F62" s="32"/>
      <c r="G62" s="24">
        <v>3002.81</v>
      </c>
      <c r="H62" s="24">
        <v>380.26</v>
      </c>
      <c r="I62" s="15">
        <v>0.126</v>
      </c>
      <c r="J62" s="26"/>
    </row>
    <row r="63" spans="1:10" s="17" customFormat="1" ht="25.5" customHeight="1">
      <c r="A63" s="42" t="s">
        <v>94</v>
      </c>
      <c r="B63" s="30" t="s">
        <v>10</v>
      </c>
      <c r="C63" s="31" t="s">
        <v>26</v>
      </c>
      <c r="D63" s="32" t="s">
        <v>108</v>
      </c>
      <c r="E63" s="32">
        <v>852</v>
      </c>
      <c r="F63" s="32"/>
      <c r="G63" s="24">
        <v>3002.81</v>
      </c>
      <c r="H63" s="24">
        <v>380.26</v>
      </c>
      <c r="I63" s="15">
        <v>0.126</v>
      </c>
      <c r="J63" s="26"/>
    </row>
    <row r="64" spans="1:10" s="17" customFormat="1" ht="25.5" customHeight="1">
      <c r="A64" s="45" t="s">
        <v>173</v>
      </c>
      <c r="B64" s="46" t="s">
        <v>10</v>
      </c>
      <c r="C64" s="47" t="s">
        <v>26</v>
      </c>
      <c r="D64" s="48" t="s">
        <v>108</v>
      </c>
      <c r="E64" s="48">
        <v>852</v>
      </c>
      <c r="F64" s="48">
        <v>290</v>
      </c>
      <c r="G64" s="49">
        <v>2622.55</v>
      </c>
      <c r="H64" s="49"/>
      <c r="I64" s="51">
        <f t="shared" ref="I64" si="4">H64/G64</f>
        <v>0</v>
      </c>
      <c r="J64" s="26"/>
    </row>
    <row r="65" spans="1:10" s="17" customFormat="1" ht="25.5" customHeight="1">
      <c r="A65" s="42" t="s">
        <v>93</v>
      </c>
      <c r="B65" s="30" t="s">
        <v>10</v>
      </c>
      <c r="C65" s="31" t="s">
        <v>26</v>
      </c>
      <c r="D65" s="32" t="s">
        <v>108</v>
      </c>
      <c r="E65" s="32">
        <v>800</v>
      </c>
      <c r="F65" s="32"/>
      <c r="G65" s="33">
        <v>380.26</v>
      </c>
      <c r="H65" s="33">
        <v>380.26</v>
      </c>
      <c r="I65" s="44">
        <v>1</v>
      </c>
      <c r="J65" s="26"/>
    </row>
    <row r="66" spans="1:10" s="17" customFormat="1" ht="25.5" customHeight="1">
      <c r="A66" s="42" t="s">
        <v>94</v>
      </c>
      <c r="B66" s="30" t="s">
        <v>10</v>
      </c>
      <c r="C66" s="31" t="s">
        <v>26</v>
      </c>
      <c r="D66" s="32" t="s">
        <v>108</v>
      </c>
      <c r="E66" s="32">
        <v>850</v>
      </c>
      <c r="F66" s="32"/>
      <c r="G66" s="28">
        <v>380.26</v>
      </c>
      <c r="H66" s="28">
        <v>380.26</v>
      </c>
      <c r="I66" s="15">
        <v>1</v>
      </c>
      <c r="J66" s="26"/>
    </row>
    <row r="67" spans="1:10" s="17" customFormat="1" ht="25.5" customHeight="1">
      <c r="A67" s="42" t="s">
        <v>94</v>
      </c>
      <c r="B67" s="30" t="s">
        <v>10</v>
      </c>
      <c r="C67" s="31" t="s">
        <v>26</v>
      </c>
      <c r="D67" s="32" t="s">
        <v>108</v>
      </c>
      <c r="E67" s="32">
        <v>853</v>
      </c>
      <c r="F67" s="32"/>
      <c r="G67" s="28">
        <v>380.26</v>
      </c>
      <c r="H67" s="28">
        <v>380.26</v>
      </c>
      <c r="I67" s="15">
        <v>1</v>
      </c>
      <c r="J67" s="26"/>
    </row>
    <row r="68" spans="1:10" s="17" customFormat="1" ht="25.5" customHeight="1">
      <c r="A68" s="45" t="s">
        <v>173</v>
      </c>
      <c r="B68" s="46" t="s">
        <v>10</v>
      </c>
      <c r="C68" s="47" t="s">
        <v>26</v>
      </c>
      <c r="D68" s="48" t="s">
        <v>108</v>
      </c>
      <c r="E68" s="48">
        <v>853</v>
      </c>
      <c r="F68" s="48">
        <v>290</v>
      </c>
      <c r="G68" s="56">
        <v>380.26</v>
      </c>
      <c r="H68" s="57">
        <v>380.26</v>
      </c>
      <c r="I68" s="51">
        <f t="shared" si="0"/>
        <v>1</v>
      </c>
      <c r="J68" s="26"/>
    </row>
    <row r="69" spans="1:10" s="17" customFormat="1" ht="47.25" customHeight="1">
      <c r="A69" s="32" t="s">
        <v>114</v>
      </c>
      <c r="B69" s="30" t="s">
        <v>10</v>
      </c>
      <c r="C69" s="31" t="s">
        <v>26</v>
      </c>
      <c r="D69" s="32" t="s">
        <v>106</v>
      </c>
      <c r="E69" s="30" t="s">
        <v>99</v>
      </c>
      <c r="F69" s="30"/>
      <c r="G69" s="54">
        <f>G73+G74</f>
        <v>550840</v>
      </c>
      <c r="H69" s="54">
        <f>H73+H74</f>
        <v>137709.53</v>
      </c>
      <c r="I69" s="43">
        <v>0.25</v>
      </c>
      <c r="J69" s="26"/>
    </row>
    <row r="70" spans="1:10" s="17" customFormat="1" ht="68.45" customHeight="1">
      <c r="A70" s="32" t="s">
        <v>28</v>
      </c>
      <c r="B70" s="30" t="s">
        <v>10</v>
      </c>
      <c r="C70" s="31" t="s">
        <v>26</v>
      </c>
      <c r="D70" s="32" t="s">
        <v>106</v>
      </c>
      <c r="E70" s="32">
        <v>100</v>
      </c>
      <c r="F70" s="32"/>
      <c r="G70" s="28">
        <f>G73+G74</f>
        <v>550840</v>
      </c>
      <c r="H70" s="28">
        <f>H73+H74</f>
        <v>137709.53</v>
      </c>
      <c r="I70" s="15">
        <v>0.25</v>
      </c>
      <c r="J70" s="26"/>
    </row>
    <row r="71" spans="1:10" s="17" customFormat="1" ht="38.25" customHeight="1">
      <c r="A71" s="32" t="s">
        <v>29</v>
      </c>
      <c r="B71" s="30" t="s">
        <v>10</v>
      </c>
      <c r="C71" s="31" t="s">
        <v>26</v>
      </c>
      <c r="D71" s="32" t="s">
        <v>106</v>
      </c>
      <c r="E71" s="32">
        <v>120</v>
      </c>
      <c r="F71" s="32"/>
      <c r="G71" s="28">
        <f>G73+G74</f>
        <v>550840</v>
      </c>
      <c r="H71" s="28">
        <v>137709.53</v>
      </c>
      <c r="I71" s="15">
        <v>0.25</v>
      </c>
      <c r="J71" s="26"/>
    </row>
    <row r="72" spans="1:10" s="17" customFormat="1" ht="45" hidden="1" customHeight="1">
      <c r="A72" s="45"/>
      <c r="B72" s="55"/>
      <c r="C72" s="55"/>
      <c r="D72" s="55"/>
      <c r="E72" s="55"/>
      <c r="F72" s="55"/>
      <c r="G72" s="49"/>
      <c r="H72" s="50"/>
      <c r="I72" s="51" t="e">
        <f t="shared" si="0"/>
        <v>#DIV/0!</v>
      </c>
      <c r="J72" s="26"/>
    </row>
    <row r="73" spans="1:10" s="17" customFormat="1" ht="24.6" customHeight="1">
      <c r="A73" s="45" t="s">
        <v>168</v>
      </c>
      <c r="B73" s="46" t="s">
        <v>10</v>
      </c>
      <c r="C73" s="47" t="s">
        <v>26</v>
      </c>
      <c r="D73" s="48" t="s">
        <v>106</v>
      </c>
      <c r="E73" s="48">
        <v>121</v>
      </c>
      <c r="F73" s="48">
        <v>211</v>
      </c>
      <c r="G73" s="49">
        <v>423072</v>
      </c>
      <c r="H73" s="50">
        <v>105767.7</v>
      </c>
      <c r="I73" s="51">
        <f t="shared" si="0"/>
        <v>0.24999929090083955</v>
      </c>
      <c r="J73" s="26"/>
    </row>
    <row r="74" spans="1:10" s="17" customFormat="1" ht="21.6" customHeight="1">
      <c r="A74" s="45" t="s">
        <v>169</v>
      </c>
      <c r="B74" s="46" t="s">
        <v>10</v>
      </c>
      <c r="C74" s="47" t="s">
        <v>26</v>
      </c>
      <c r="D74" s="48" t="s">
        <v>106</v>
      </c>
      <c r="E74" s="48">
        <v>129</v>
      </c>
      <c r="F74" s="48">
        <v>213</v>
      </c>
      <c r="G74" s="49">
        <v>127768</v>
      </c>
      <c r="H74" s="50">
        <v>31941.83</v>
      </c>
      <c r="I74" s="51">
        <f t="shared" si="0"/>
        <v>0.24999866946340243</v>
      </c>
      <c r="J74" s="26"/>
    </row>
    <row r="75" spans="1:10" s="17" customFormat="1" ht="24" customHeight="1">
      <c r="A75" s="35" t="s">
        <v>22</v>
      </c>
      <c r="B75" s="36" t="s">
        <v>10</v>
      </c>
      <c r="C75" s="37" t="s">
        <v>23</v>
      </c>
      <c r="D75" s="36"/>
      <c r="E75" s="35"/>
      <c r="F75" s="35"/>
      <c r="G75" s="38">
        <f>G81</f>
        <v>8000</v>
      </c>
      <c r="H75" s="38">
        <f>H81</f>
        <v>0</v>
      </c>
      <c r="I75" s="43">
        <f>I81</f>
        <v>0</v>
      </c>
      <c r="J75" s="26"/>
    </row>
    <row r="76" spans="1:10" s="17" customFormat="1" ht="55.9" customHeight="1">
      <c r="A76" s="18" t="s">
        <v>166</v>
      </c>
      <c r="B76" s="30" t="s">
        <v>10</v>
      </c>
      <c r="C76" s="31" t="s">
        <v>23</v>
      </c>
      <c r="D76" s="32" t="s">
        <v>95</v>
      </c>
      <c r="E76" s="32"/>
      <c r="F76" s="32"/>
      <c r="G76" s="39">
        <f>G81</f>
        <v>8000</v>
      </c>
      <c r="H76" s="39">
        <f>H81</f>
        <v>0</v>
      </c>
      <c r="I76" s="15">
        <f>I81</f>
        <v>0</v>
      </c>
      <c r="J76" s="26"/>
    </row>
    <row r="77" spans="1:10" s="17" customFormat="1" ht="58.15" customHeight="1">
      <c r="A77" s="32" t="s">
        <v>129</v>
      </c>
      <c r="B77" s="30" t="s">
        <v>10</v>
      </c>
      <c r="C77" s="31" t="s">
        <v>23</v>
      </c>
      <c r="D77" s="32" t="s">
        <v>97</v>
      </c>
      <c r="E77" s="32"/>
      <c r="F77" s="32"/>
      <c r="G77" s="39">
        <f>G81</f>
        <v>8000</v>
      </c>
      <c r="H77" s="39">
        <f>H81</f>
        <v>0</v>
      </c>
      <c r="I77" s="15">
        <f>I81</f>
        <v>0</v>
      </c>
      <c r="J77" s="26"/>
    </row>
    <row r="78" spans="1:10" s="17" customFormat="1" ht="24.75" customHeight="1">
      <c r="A78" s="32" t="s">
        <v>101</v>
      </c>
      <c r="B78" s="30" t="s">
        <v>10</v>
      </c>
      <c r="C78" s="31" t="s">
        <v>23</v>
      </c>
      <c r="D78" s="32" t="s">
        <v>153</v>
      </c>
      <c r="E78" s="30" t="s">
        <v>99</v>
      </c>
      <c r="F78" s="30"/>
      <c r="G78" s="28">
        <f>G81</f>
        <v>8000</v>
      </c>
      <c r="H78" s="28">
        <f>H81</f>
        <v>0</v>
      </c>
      <c r="I78" s="15">
        <f>I81</f>
        <v>0</v>
      </c>
      <c r="J78" s="26"/>
    </row>
    <row r="79" spans="1:10" s="17" customFormat="1" ht="23.25" customHeight="1">
      <c r="A79" s="32" t="s">
        <v>102</v>
      </c>
      <c r="B79" s="30" t="s">
        <v>10</v>
      </c>
      <c r="C79" s="31" t="s">
        <v>23</v>
      </c>
      <c r="D79" s="32" t="s">
        <v>153</v>
      </c>
      <c r="E79" s="32">
        <v>800</v>
      </c>
      <c r="F79" s="32"/>
      <c r="G79" s="28">
        <f>G81</f>
        <v>8000</v>
      </c>
      <c r="H79" s="28">
        <f>H81</f>
        <v>0</v>
      </c>
      <c r="I79" s="15">
        <f>I81</f>
        <v>0</v>
      </c>
      <c r="J79" s="26"/>
    </row>
    <row r="80" spans="1:10" s="17" customFormat="1" ht="23.25" customHeight="1">
      <c r="A80" s="32" t="s">
        <v>103</v>
      </c>
      <c r="B80" s="30" t="s">
        <v>10</v>
      </c>
      <c r="C80" s="31" t="s">
        <v>23</v>
      </c>
      <c r="D80" s="32" t="s">
        <v>153</v>
      </c>
      <c r="E80" s="32">
        <v>870</v>
      </c>
      <c r="F80" s="32"/>
      <c r="G80" s="28">
        <f>G81</f>
        <v>8000</v>
      </c>
      <c r="H80" s="28">
        <f>H81</f>
        <v>0</v>
      </c>
      <c r="I80" s="15">
        <f>I81</f>
        <v>0</v>
      </c>
      <c r="J80" s="26"/>
    </row>
    <row r="81" spans="1:10" s="17" customFormat="1" ht="25.5" customHeight="1">
      <c r="A81" s="48" t="s">
        <v>103</v>
      </c>
      <c r="B81" s="46" t="s">
        <v>10</v>
      </c>
      <c r="C81" s="47" t="s">
        <v>23</v>
      </c>
      <c r="D81" s="48" t="s">
        <v>153</v>
      </c>
      <c r="E81" s="48">
        <v>870</v>
      </c>
      <c r="F81" s="48">
        <v>290</v>
      </c>
      <c r="G81" s="56">
        <v>8000</v>
      </c>
      <c r="H81" s="57"/>
      <c r="I81" s="58">
        <f t="shared" si="0"/>
        <v>0</v>
      </c>
      <c r="J81" s="26"/>
    </row>
    <row r="82" spans="1:10" s="17" customFormat="1" ht="13.5" customHeight="1">
      <c r="A82" s="22" t="s">
        <v>31</v>
      </c>
      <c r="B82" s="40" t="s">
        <v>10</v>
      </c>
      <c r="C82" s="40" t="s">
        <v>32</v>
      </c>
      <c r="D82" s="40"/>
      <c r="E82" s="40"/>
      <c r="F82" s="40"/>
      <c r="G82" s="24">
        <v>38000</v>
      </c>
      <c r="H82" s="24">
        <f>H88+H89</f>
        <v>7500</v>
      </c>
      <c r="I82" s="43">
        <v>0.19700000000000001</v>
      </c>
      <c r="J82" s="26"/>
    </row>
    <row r="83" spans="1:10" s="17" customFormat="1" ht="53.25" customHeight="1">
      <c r="A83" s="18" t="s">
        <v>166</v>
      </c>
      <c r="B83" s="30" t="s">
        <v>10</v>
      </c>
      <c r="C83" s="31" t="s">
        <v>32</v>
      </c>
      <c r="D83" s="32" t="s">
        <v>95</v>
      </c>
      <c r="E83" s="32"/>
      <c r="F83" s="32"/>
      <c r="G83" s="28">
        <v>38000</v>
      </c>
      <c r="H83" s="28">
        <f>H88+H89</f>
        <v>7500</v>
      </c>
      <c r="I83" s="15">
        <v>0.19700000000000001</v>
      </c>
      <c r="J83" s="26"/>
    </row>
    <row r="84" spans="1:10" s="17" customFormat="1" ht="77.25" customHeight="1">
      <c r="A84" s="96" t="s">
        <v>115</v>
      </c>
      <c r="B84" s="30" t="s">
        <v>10</v>
      </c>
      <c r="C84" s="31" t="s">
        <v>32</v>
      </c>
      <c r="D84" s="32" t="s">
        <v>97</v>
      </c>
      <c r="E84" s="32"/>
      <c r="F84" s="32"/>
      <c r="G84" s="28">
        <v>38000</v>
      </c>
      <c r="H84" s="28">
        <f>H85</f>
        <v>7500</v>
      </c>
      <c r="I84" s="15">
        <v>0.19700000000000001</v>
      </c>
      <c r="J84" s="26"/>
    </row>
    <row r="85" spans="1:10" s="17" customFormat="1" ht="35.25" customHeight="1">
      <c r="A85" s="42" t="s">
        <v>33</v>
      </c>
      <c r="B85" s="30" t="s">
        <v>10</v>
      </c>
      <c r="C85" s="31" t="s">
        <v>32</v>
      </c>
      <c r="D85" s="32" t="s">
        <v>109</v>
      </c>
      <c r="E85" s="30" t="s">
        <v>99</v>
      </c>
      <c r="F85" s="30"/>
      <c r="G85" s="39">
        <v>38000</v>
      </c>
      <c r="H85" s="39">
        <f>H88+H89</f>
        <v>7500</v>
      </c>
      <c r="I85" s="15">
        <v>0.19700000000000001</v>
      </c>
      <c r="J85" s="16"/>
    </row>
    <row r="86" spans="1:10" s="17" customFormat="1" ht="39.75" customHeight="1">
      <c r="A86" s="42" t="s">
        <v>19</v>
      </c>
      <c r="B86" s="30" t="s">
        <v>10</v>
      </c>
      <c r="C86" s="31" t="s">
        <v>32</v>
      </c>
      <c r="D86" s="32" t="s">
        <v>109</v>
      </c>
      <c r="E86" s="32">
        <v>200</v>
      </c>
      <c r="F86" s="32"/>
      <c r="G86" s="39">
        <v>38000</v>
      </c>
      <c r="H86" s="39">
        <f>H88+H89</f>
        <v>7500</v>
      </c>
      <c r="I86" s="15">
        <v>0.19700000000000001</v>
      </c>
      <c r="J86" s="16"/>
    </row>
    <row r="87" spans="1:10" s="17" customFormat="1" ht="33.75" customHeight="1">
      <c r="A87" s="42" t="s">
        <v>30</v>
      </c>
      <c r="B87" s="30" t="s">
        <v>10</v>
      </c>
      <c r="C87" s="31" t="s">
        <v>32</v>
      </c>
      <c r="D87" s="32" t="s">
        <v>109</v>
      </c>
      <c r="E87" s="32">
        <v>240</v>
      </c>
      <c r="F87" s="32"/>
      <c r="G87" s="28">
        <v>38000</v>
      </c>
      <c r="H87" s="28">
        <f>H88+H89</f>
        <v>7500</v>
      </c>
      <c r="I87" s="15">
        <v>0.19700000000000001</v>
      </c>
      <c r="J87" s="26"/>
    </row>
    <row r="88" spans="1:10" s="17" customFormat="1" ht="33.75" customHeight="1">
      <c r="A88" s="45" t="s">
        <v>173</v>
      </c>
      <c r="B88" s="46" t="s">
        <v>10</v>
      </c>
      <c r="C88" s="47" t="s">
        <v>32</v>
      </c>
      <c r="D88" s="48" t="s">
        <v>109</v>
      </c>
      <c r="E88" s="48">
        <v>244</v>
      </c>
      <c r="F88" s="48">
        <v>226</v>
      </c>
      <c r="G88" s="49">
        <v>33000</v>
      </c>
      <c r="H88" s="50">
        <v>7500</v>
      </c>
      <c r="I88" s="51">
        <v>0.22700000000000001</v>
      </c>
      <c r="J88" s="26"/>
    </row>
    <row r="89" spans="1:10" s="17" customFormat="1" ht="33.75" customHeight="1">
      <c r="A89" s="45" t="s">
        <v>173</v>
      </c>
      <c r="B89" s="46" t="s">
        <v>10</v>
      </c>
      <c r="C89" s="47" t="s">
        <v>32</v>
      </c>
      <c r="D89" s="48" t="s">
        <v>109</v>
      </c>
      <c r="E89" s="48">
        <v>244</v>
      </c>
      <c r="F89" s="48">
        <v>290</v>
      </c>
      <c r="G89" s="49">
        <v>3370</v>
      </c>
      <c r="H89" s="50"/>
      <c r="I89" s="51">
        <f t="shared" ref="I89:I147" si="5">H89/G89</f>
        <v>0</v>
      </c>
      <c r="J89" s="26"/>
    </row>
    <row r="90" spans="1:10" s="17" customFormat="1" ht="33.75" customHeight="1">
      <c r="A90" s="45" t="s">
        <v>173</v>
      </c>
      <c r="B90" s="46" t="s">
        <v>10</v>
      </c>
      <c r="C90" s="47" t="s">
        <v>32</v>
      </c>
      <c r="D90" s="48" t="s">
        <v>109</v>
      </c>
      <c r="E90" s="48">
        <v>852</v>
      </c>
      <c r="F90" s="48">
        <v>290</v>
      </c>
      <c r="G90" s="49">
        <v>1630</v>
      </c>
      <c r="H90" s="50"/>
      <c r="I90" s="51">
        <f t="shared" ref="I90" si="6">H90/G90</f>
        <v>0</v>
      </c>
      <c r="J90" s="26"/>
    </row>
    <row r="91" spans="1:10" s="17" customFormat="1" ht="17.25" customHeight="1">
      <c r="A91" s="22" t="s">
        <v>35</v>
      </c>
      <c r="B91" s="40" t="s">
        <v>10</v>
      </c>
      <c r="C91" s="40" t="s">
        <v>36</v>
      </c>
      <c r="D91" s="40"/>
      <c r="E91" s="40"/>
      <c r="F91" s="40"/>
      <c r="G91" s="24">
        <f>G95+G99</f>
        <v>75091</v>
      </c>
      <c r="H91" s="24">
        <f>H95+H99</f>
        <v>8912.08</v>
      </c>
      <c r="I91" s="43">
        <v>0.11899999999999999</v>
      </c>
      <c r="J91" s="26"/>
    </row>
    <row r="92" spans="1:10" s="17" customFormat="1" ht="24" customHeight="1">
      <c r="A92" s="18" t="s">
        <v>37</v>
      </c>
      <c r="B92" s="19" t="s">
        <v>10</v>
      </c>
      <c r="C92" s="19" t="s">
        <v>38</v>
      </c>
      <c r="D92" s="32" t="s">
        <v>118</v>
      </c>
      <c r="E92" s="19"/>
      <c r="F92" s="19"/>
      <c r="G92" s="28">
        <f>G94</f>
        <v>75091</v>
      </c>
      <c r="H92" s="28">
        <f>H94</f>
        <v>8912.08</v>
      </c>
      <c r="I92" s="44">
        <v>0.11899999999999999</v>
      </c>
      <c r="J92" s="26"/>
    </row>
    <row r="93" spans="1:10" s="17" customFormat="1" ht="36" customHeight="1">
      <c r="A93" s="32" t="s">
        <v>116</v>
      </c>
      <c r="B93" s="30" t="s">
        <v>117</v>
      </c>
      <c r="C93" s="31" t="s">
        <v>38</v>
      </c>
      <c r="D93" s="32" t="s">
        <v>130</v>
      </c>
      <c r="E93" s="19"/>
      <c r="F93" s="19"/>
      <c r="G93" s="28">
        <f>G94</f>
        <v>75091</v>
      </c>
      <c r="H93" s="28">
        <f>H94</f>
        <v>8912.08</v>
      </c>
      <c r="I93" s="44">
        <v>0.11899999999999999</v>
      </c>
      <c r="J93" s="26"/>
    </row>
    <row r="94" spans="1:10" s="17" customFormat="1" ht="41.25" customHeight="1">
      <c r="A94" s="42" t="s">
        <v>39</v>
      </c>
      <c r="B94" s="19" t="s">
        <v>10</v>
      </c>
      <c r="C94" s="19" t="s">
        <v>38</v>
      </c>
      <c r="D94" s="32" t="s">
        <v>119</v>
      </c>
      <c r="E94" s="19"/>
      <c r="F94" s="19"/>
      <c r="G94" s="28">
        <f>G95+G99</f>
        <v>75091</v>
      </c>
      <c r="H94" s="28">
        <f>H95+H99</f>
        <v>8912.08</v>
      </c>
      <c r="I94" s="44">
        <v>0.1196</v>
      </c>
      <c r="J94" s="26"/>
    </row>
    <row r="95" spans="1:10" s="17" customFormat="1" ht="70.5" customHeight="1">
      <c r="A95" s="18" t="s">
        <v>14</v>
      </c>
      <c r="B95" s="19" t="s">
        <v>10</v>
      </c>
      <c r="C95" s="19" t="s">
        <v>38</v>
      </c>
      <c r="D95" s="32" t="s">
        <v>119</v>
      </c>
      <c r="E95" s="19" t="s">
        <v>15</v>
      </c>
      <c r="F95" s="19"/>
      <c r="G95" s="28">
        <f>G97+G98</f>
        <v>46168</v>
      </c>
      <c r="H95" s="28">
        <f>H97+H98</f>
        <v>8912.08</v>
      </c>
      <c r="I95" s="44">
        <v>0.193</v>
      </c>
      <c r="J95" s="26"/>
    </row>
    <row r="96" spans="1:10" s="17" customFormat="1" ht="38.25" customHeight="1">
      <c r="A96" s="42" t="s">
        <v>29</v>
      </c>
      <c r="B96" s="19" t="s">
        <v>10</v>
      </c>
      <c r="C96" s="19" t="s">
        <v>38</v>
      </c>
      <c r="D96" s="32" t="s">
        <v>119</v>
      </c>
      <c r="E96" s="19" t="s">
        <v>16</v>
      </c>
      <c r="F96" s="19"/>
      <c r="G96" s="28">
        <f>G97+G98</f>
        <v>46168</v>
      </c>
      <c r="H96" s="28">
        <v>8912.08</v>
      </c>
      <c r="I96" s="44">
        <v>0.193</v>
      </c>
      <c r="J96" s="26"/>
    </row>
    <row r="97" spans="1:10" s="17" customFormat="1" ht="22.9" customHeight="1">
      <c r="A97" s="45" t="s">
        <v>168</v>
      </c>
      <c r="B97" s="55" t="s">
        <v>10</v>
      </c>
      <c r="C97" s="55" t="s">
        <v>38</v>
      </c>
      <c r="D97" s="48" t="s">
        <v>119</v>
      </c>
      <c r="E97" s="55" t="s">
        <v>174</v>
      </c>
      <c r="F97" s="55" t="s">
        <v>175</v>
      </c>
      <c r="G97" s="49">
        <v>35460</v>
      </c>
      <c r="H97" s="50">
        <v>6845.06</v>
      </c>
      <c r="I97" s="51">
        <f>+I98+I102+I104+I105+I106</f>
        <v>0.19303511393350767</v>
      </c>
      <c r="J97" s="26"/>
    </row>
    <row r="98" spans="1:10" s="17" customFormat="1" ht="21" customHeight="1">
      <c r="A98" s="45" t="s">
        <v>169</v>
      </c>
      <c r="B98" s="55" t="s">
        <v>10</v>
      </c>
      <c r="C98" s="55" t="s">
        <v>38</v>
      </c>
      <c r="D98" s="48" t="s">
        <v>119</v>
      </c>
      <c r="E98" s="55" t="s">
        <v>174</v>
      </c>
      <c r="F98" s="55" t="s">
        <v>176</v>
      </c>
      <c r="G98" s="49">
        <v>10708</v>
      </c>
      <c r="H98" s="50">
        <v>2067.02</v>
      </c>
      <c r="I98" s="51">
        <f t="shared" si="5"/>
        <v>0.19303511393350767</v>
      </c>
      <c r="J98" s="26"/>
    </row>
    <row r="99" spans="1:10" s="17" customFormat="1" ht="39.75" customHeight="1">
      <c r="A99" s="42" t="s">
        <v>19</v>
      </c>
      <c r="B99" s="19" t="s">
        <v>10</v>
      </c>
      <c r="C99" s="19" t="s">
        <v>38</v>
      </c>
      <c r="D99" s="32" t="s">
        <v>119</v>
      </c>
      <c r="E99" s="19" t="s">
        <v>20</v>
      </c>
      <c r="F99" s="19"/>
      <c r="G99" s="28">
        <f>G101+G103</f>
        <v>28923</v>
      </c>
      <c r="H99" s="28">
        <f>H101+H103</f>
        <v>0</v>
      </c>
      <c r="I99" s="15">
        <f>I102+I104+I105+I106</f>
        <v>0</v>
      </c>
      <c r="J99" s="26"/>
    </row>
    <row r="100" spans="1:10" s="17" customFormat="1" ht="29.25" customHeight="1">
      <c r="A100" s="42" t="s">
        <v>30</v>
      </c>
      <c r="B100" s="19" t="s">
        <v>10</v>
      </c>
      <c r="C100" s="19" t="s">
        <v>38</v>
      </c>
      <c r="D100" s="32" t="s">
        <v>119</v>
      </c>
      <c r="E100" s="19" t="s">
        <v>21</v>
      </c>
      <c r="F100" s="19"/>
      <c r="G100" s="28">
        <f>G101+G103</f>
        <v>28923</v>
      </c>
      <c r="H100" s="28">
        <f>H101+H103</f>
        <v>0</v>
      </c>
      <c r="I100" s="15">
        <f>I101+I103</f>
        <v>0</v>
      </c>
      <c r="J100" s="26"/>
    </row>
    <row r="101" spans="1:10" s="17" customFormat="1" ht="29.25" customHeight="1">
      <c r="A101" s="42" t="s">
        <v>19</v>
      </c>
      <c r="B101" s="19" t="s">
        <v>10</v>
      </c>
      <c r="C101" s="19" t="s">
        <v>38</v>
      </c>
      <c r="D101" s="32" t="s">
        <v>119</v>
      </c>
      <c r="E101" s="19" t="s">
        <v>177</v>
      </c>
      <c r="F101" s="19"/>
      <c r="G101" s="28">
        <f>G102</f>
        <v>5146</v>
      </c>
      <c r="H101" s="28">
        <f>H102</f>
        <v>0</v>
      </c>
      <c r="I101" s="15">
        <f>I102</f>
        <v>0</v>
      </c>
      <c r="J101" s="26"/>
    </row>
    <row r="102" spans="1:10" s="17" customFormat="1" ht="19.149999999999999" customHeight="1">
      <c r="A102" s="45" t="s">
        <v>60</v>
      </c>
      <c r="B102" s="55" t="s">
        <v>10</v>
      </c>
      <c r="C102" s="55" t="s">
        <v>38</v>
      </c>
      <c r="D102" s="48" t="s">
        <v>119</v>
      </c>
      <c r="E102" s="55" t="s">
        <v>177</v>
      </c>
      <c r="F102" s="55" t="s">
        <v>178</v>
      </c>
      <c r="G102" s="49">
        <v>5146</v>
      </c>
      <c r="H102" s="50"/>
      <c r="I102" s="51">
        <f t="shared" si="5"/>
        <v>0</v>
      </c>
      <c r="J102" s="26"/>
    </row>
    <row r="103" spans="1:10" s="17" customFormat="1" ht="29.25" customHeight="1">
      <c r="A103" s="42" t="s">
        <v>19</v>
      </c>
      <c r="B103" s="19" t="s">
        <v>10</v>
      </c>
      <c r="C103" s="19" t="s">
        <v>38</v>
      </c>
      <c r="D103" s="32" t="s">
        <v>119</v>
      </c>
      <c r="E103" s="19" t="s">
        <v>179</v>
      </c>
      <c r="F103" s="19"/>
      <c r="G103" s="28">
        <f>G104+G105+G106</f>
        <v>23777</v>
      </c>
      <c r="H103" s="28">
        <f>H104+H105+H106</f>
        <v>0</v>
      </c>
      <c r="I103" s="15">
        <f>I104+I105+I106</f>
        <v>0</v>
      </c>
      <c r="J103" s="26"/>
    </row>
    <row r="104" spans="1:10" s="17" customFormat="1" ht="17.45" customHeight="1">
      <c r="A104" s="45" t="s">
        <v>170</v>
      </c>
      <c r="B104" s="55" t="s">
        <v>10</v>
      </c>
      <c r="C104" s="55" t="s">
        <v>38</v>
      </c>
      <c r="D104" s="48" t="s">
        <v>119</v>
      </c>
      <c r="E104" s="55" t="s">
        <v>179</v>
      </c>
      <c r="F104" s="55" t="s">
        <v>180</v>
      </c>
      <c r="G104" s="49">
        <v>3000</v>
      </c>
      <c r="H104" s="50"/>
      <c r="I104" s="51">
        <f t="shared" si="5"/>
        <v>0</v>
      </c>
      <c r="J104" s="26"/>
    </row>
    <row r="105" spans="1:10" s="17" customFormat="1" ht="19.899999999999999" customHeight="1">
      <c r="A105" s="45" t="s">
        <v>47</v>
      </c>
      <c r="B105" s="55" t="s">
        <v>10</v>
      </c>
      <c r="C105" s="55" t="s">
        <v>38</v>
      </c>
      <c r="D105" s="48" t="s">
        <v>119</v>
      </c>
      <c r="E105" s="55" t="s">
        <v>179</v>
      </c>
      <c r="F105" s="55" t="s">
        <v>181</v>
      </c>
      <c r="G105" s="49">
        <v>10400</v>
      </c>
      <c r="H105" s="50"/>
      <c r="I105" s="51">
        <f t="shared" si="5"/>
        <v>0</v>
      </c>
      <c r="J105" s="26"/>
    </row>
    <row r="106" spans="1:10" s="17" customFormat="1" ht="23.45" customHeight="1">
      <c r="A106" s="45" t="s">
        <v>57</v>
      </c>
      <c r="B106" s="55" t="s">
        <v>10</v>
      </c>
      <c r="C106" s="55" t="s">
        <v>38</v>
      </c>
      <c r="D106" s="48" t="s">
        <v>119</v>
      </c>
      <c r="E106" s="55" t="s">
        <v>179</v>
      </c>
      <c r="F106" s="55" t="s">
        <v>182</v>
      </c>
      <c r="G106" s="49">
        <v>10377</v>
      </c>
      <c r="H106" s="50"/>
      <c r="I106" s="51">
        <f t="shared" si="5"/>
        <v>0</v>
      </c>
      <c r="J106" s="26"/>
    </row>
    <row r="107" spans="1:10" s="17" customFormat="1" ht="40.5" customHeight="1">
      <c r="A107" s="22" t="s">
        <v>40</v>
      </c>
      <c r="B107" s="40" t="s">
        <v>10</v>
      </c>
      <c r="C107" s="40" t="s">
        <v>165</v>
      </c>
      <c r="D107" s="40"/>
      <c r="E107" s="40"/>
      <c r="F107" s="40"/>
      <c r="G107" s="38">
        <f>G114+G119+G124+G129+G134</f>
        <v>350000</v>
      </c>
      <c r="H107" s="38">
        <f>H114+H119+H124+H129+H134</f>
        <v>0</v>
      </c>
      <c r="I107" s="43">
        <f>I114+I119+I124+I129+I134</f>
        <v>0</v>
      </c>
      <c r="J107" s="16"/>
    </row>
    <row r="108" spans="1:10" s="17" customFormat="1" ht="47.25" customHeight="1">
      <c r="A108" s="42" t="s">
        <v>41</v>
      </c>
      <c r="B108" s="19" t="s">
        <v>10</v>
      </c>
      <c r="C108" s="19" t="s">
        <v>42</v>
      </c>
      <c r="D108" s="19"/>
      <c r="E108" s="19"/>
      <c r="F108" s="19"/>
      <c r="G108" s="59">
        <f>G114+G119+G124+G129+G134</f>
        <v>350000</v>
      </c>
      <c r="H108" s="38">
        <f>H114+H119+H124+H129+H134</f>
        <v>0</v>
      </c>
      <c r="I108" s="44">
        <f>I114+I119+I124+I129+I134</f>
        <v>0</v>
      </c>
      <c r="J108" s="16"/>
    </row>
    <row r="109" spans="1:10" s="17" customFormat="1" ht="51" customHeight="1">
      <c r="A109" s="18" t="s">
        <v>122</v>
      </c>
      <c r="B109" s="19" t="s">
        <v>10</v>
      </c>
      <c r="C109" s="19" t="s">
        <v>42</v>
      </c>
      <c r="D109" s="19" t="s">
        <v>120</v>
      </c>
      <c r="E109" s="19"/>
      <c r="F109" s="19"/>
      <c r="G109" s="39">
        <f>G110+G115+G120+G125+G130</f>
        <v>350000</v>
      </c>
      <c r="H109" s="39">
        <f>H110+H115+H120+H125+H130</f>
        <v>0</v>
      </c>
      <c r="I109" s="44">
        <f>I114+I119+I124+I129+I134</f>
        <v>0</v>
      </c>
      <c r="J109" s="16"/>
    </row>
    <row r="110" spans="1:10" s="17" customFormat="1" ht="41.25" customHeight="1">
      <c r="A110" s="18" t="s">
        <v>132</v>
      </c>
      <c r="B110" s="19" t="s">
        <v>10</v>
      </c>
      <c r="C110" s="19" t="s">
        <v>42</v>
      </c>
      <c r="D110" s="19" t="s">
        <v>131</v>
      </c>
      <c r="E110" s="19"/>
      <c r="F110" s="19"/>
      <c r="G110" s="39">
        <f>G114</f>
        <v>100000</v>
      </c>
      <c r="H110" s="39">
        <f>H114</f>
        <v>0</v>
      </c>
      <c r="I110" s="15">
        <f>I114</f>
        <v>0</v>
      </c>
      <c r="J110" s="16"/>
    </row>
    <row r="111" spans="1:10" s="17" customFormat="1" ht="34.5" customHeight="1">
      <c r="A111" s="18" t="s">
        <v>19</v>
      </c>
      <c r="B111" s="19" t="s">
        <v>10</v>
      </c>
      <c r="C111" s="19" t="s">
        <v>42</v>
      </c>
      <c r="D111" s="19" t="s">
        <v>184</v>
      </c>
      <c r="E111" s="19" t="s">
        <v>20</v>
      </c>
      <c r="F111" s="19"/>
      <c r="G111" s="39">
        <f>G114</f>
        <v>100000</v>
      </c>
      <c r="H111" s="39">
        <f>H114</f>
        <v>0</v>
      </c>
      <c r="I111" s="15">
        <f>I114</f>
        <v>0</v>
      </c>
      <c r="J111" s="26"/>
    </row>
    <row r="112" spans="1:10" s="17" customFormat="1" ht="31.5" customHeight="1">
      <c r="A112" s="42" t="s">
        <v>30</v>
      </c>
      <c r="B112" s="19" t="s">
        <v>10</v>
      </c>
      <c r="C112" s="19" t="s">
        <v>42</v>
      </c>
      <c r="D112" s="19" t="s">
        <v>184</v>
      </c>
      <c r="E112" s="60" t="s">
        <v>21</v>
      </c>
      <c r="F112" s="60"/>
      <c r="G112" s="39">
        <f>G114</f>
        <v>100000</v>
      </c>
      <c r="H112" s="39">
        <f>H114</f>
        <v>0</v>
      </c>
      <c r="I112" s="15">
        <f>I114</f>
        <v>0</v>
      </c>
      <c r="J112" s="26"/>
    </row>
    <row r="113" spans="1:10" s="17" customFormat="1" ht="31.5" customHeight="1">
      <c r="A113" s="42" t="s">
        <v>183</v>
      </c>
      <c r="B113" s="19" t="s">
        <v>10</v>
      </c>
      <c r="C113" s="19" t="s">
        <v>42</v>
      </c>
      <c r="D113" s="19" t="s">
        <v>184</v>
      </c>
      <c r="E113" s="60" t="s">
        <v>179</v>
      </c>
      <c r="F113" s="60"/>
      <c r="G113" s="39">
        <f>G114</f>
        <v>100000</v>
      </c>
      <c r="H113" s="39">
        <f>H114</f>
        <v>0</v>
      </c>
      <c r="I113" s="15">
        <f>I114</f>
        <v>0</v>
      </c>
      <c r="J113" s="26"/>
    </row>
    <row r="114" spans="1:10" s="17" customFormat="1" ht="23.45" customHeight="1">
      <c r="A114" s="45" t="s">
        <v>171</v>
      </c>
      <c r="B114" s="55" t="s">
        <v>10</v>
      </c>
      <c r="C114" s="55" t="s">
        <v>42</v>
      </c>
      <c r="D114" s="55" t="s">
        <v>184</v>
      </c>
      <c r="E114" s="61" t="s">
        <v>179</v>
      </c>
      <c r="F114" s="61" t="s">
        <v>185</v>
      </c>
      <c r="G114" s="49">
        <v>100000</v>
      </c>
      <c r="H114" s="50"/>
      <c r="I114" s="51">
        <f t="shared" si="5"/>
        <v>0</v>
      </c>
      <c r="J114" s="26"/>
    </row>
    <row r="115" spans="1:10" s="17" customFormat="1" ht="44.25" customHeight="1">
      <c r="A115" s="18" t="s">
        <v>133</v>
      </c>
      <c r="B115" s="19" t="s">
        <v>10</v>
      </c>
      <c r="C115" s="19" t="s">
        <v>42</v>
      </c>
      <c r="D115" s="19" t="s">
        <v>131</v>
      </c>
      <c r="E115" s="19"/>
      <c r="F115" s="19"/>
      <c r="G115" s="39">
        <f>G116</f>
        <v>90000</v>
      </c>
      <c r="H115" s="39">
        <f>H116</f>
        <v>0</v>
      </c>
      <c r="I115" s="15">
        <f>I119</f>
        <v>0</v>
      </c>
      <c r="J115" s="26"/>
    </row>
    <row r="116" spans="1:10" s="17" customFormat="1" ht="44.25" customHeight="1">
      <c r="A116" s="18" t="s">
        <v>19</v>
      </c>
      <c r="B116" s="19" t="s">
        <v>10</v>
      </c>
      <c r="C116" s="19" t="s">
        <v>42</v>
      </c>
      <c r="D116" s="19" t="s">
        <v>186</v>
      </c>
      <c r="E116" s="19" t="s">
        <v>20</v>
      </c>
      <c r="F116" s="19"/>
      <c r="G116" s="28">
        <f>G119</f>
        <v>90000</v>
      </c>
      <c r="H116" s="28">
        <f>H119</f>
        <v>0</v>
      </c>
      <c r="I116" s="15">
        <f>I119</f>
        <v>0</v>
      </c>
      <c r="J116" s="26"/>
    </row>
    <row r="117" spans="1:10" s="17" customFormat="1" ht="44.25" customHeight="1">
      <c r="A117" s="42" t="s">
        <v>30</v>
      </c>
      <c r="B117" s="19" t="s">
        <v>10</v>
      </c>
      <c r="C117" s="19" t="s">
        <v>42</v>
      </c>
      <c r="D117" s="19" t="s">
        <v>186</v>
      </c>
      <c r="E117" s="60" t="s">
        <v>21</v>
      </c>
      <c r="F117" s="60"/>
      <c r="G117" s="28">
        <f>G119</f>
        <v>90000</v>
      </c>
      <c r="H117" s="28">
        <f>H119</f>
        <v>0</v>
      </c>
      <c r="I117" s="15">
        <f>I119</f>
        <v>0</v>
      </c>
      <c r="J117" s="26"/>
    </row>
    <row r="118" spans="1:10" s="17" customFormat="1" ht="28.15" customHeight="1">
      <c r="A118" s="42" t="s">
        <v>183</v>
      </c>
      <c r="B118" s="19" t="s">
        <v>10</v>
      </c>
      <c r="C118" s="19" t="s">
        <v>42</v>
      </c>
      <c r="D118" s="19" t="s">
        <v>186</v>
      </c>
      <c r="E118" s="60" t="s">
        <v>179</v>
      </c>
      <c r="F118" s="60"/>
      <c r="G118" s="28">
        <f>G119</f>
        <v>90000</v>
      </c>
      <c r="H118" s="28">
        <f>H119</f>
        <v>0</v>
      </c>
      <c r="I118" s="15">
        <f>I119</f>
        <v>0</v>
      </c>
      <c r="J118" s="26"/>
    </row>
    <row r="119" spans="1:10" s="17" customFormat="1" ht="26.45" customHeight="1">
      <c r="A119" s="45" t="s">
        <v>171</v>
      </c>
      <c r="B119" s="55" t="s">
        <v>10</v>
      </c>
      <c r="C119" s="55" t="s">
        <v>42</v>
      </c>
      <c r="D119" s="55" t="s">
        <v>186</v>
      </c>
      <c r="E119" s="61" t="s">
        <v>179</v>
      </c>
      <c r="F119" s="61" t="s">
        <v>185</v>
      </c>
      <c r="G119" s="49">
        <v>90000</v>
      </c>
      <c r="H119" s="50"/>
      <c r="I119" s="51">
        <f t="shared" si="5"/>
        <v>0</v>
      </c>
      <c r="J119" s="26"/>
    </row>
    <row r="120" spans="1:10" s="17" customFormat="1" ht="44.25" customHeight="1">
      <c r="A120" s="18" t="s">
        <v>134</v>
      </c>
      <c r="B120" s="19" t="s">
        <v>10</v>
      </c>
      <c r="C120" s="19" t="s">
        <v>42</v>
      </c>
      <c r="D120" s="19" t="s">
        <v>131</v>
      </c>
      <c r="E120" s="19"/>
      <c r="F120" s="19"/>
      <c r="G120" s="39">
        <f>G124</f>
        <v>110000</v>
      </c>
      <c r="H120" s="39">
        <f>H124</f>
        <v>0</v>
      </c>
      <c r="I120" s="15">
        <f>I124</f>
        <v>0</v>
      </c>
      <c r="J120" s="26"/>
    </row>
    <row r="121" spans="1:10" s="17" customFormat="1" ht="44.25" customHeight="1">
      <c r="A121" s="18" t="s">
        <v>19</v>
      </c>
      <c r="B121" s="19" t="s">
        <v>10</v>
      </c>
      <c r="C121" s="19" t="s">
        <v>42</v>
      </c>
      <c r="D121" s="19" t="s">
        <v>187</v>
      </c>
      <c r="E121" s="19" t="s">
        <v>20</v>
      </c>
      <c r="F121" s="19"/>
      <c r="G121" s="28">
        <f>G124</f>
        <v>110000</v>
      </c>
      <c r="H121" s="28">
        <f>H124</f>
        <v>0</v>
      </c>
      <c r="I121" s="15">
        <f>I124</f>
        <v>0</v>
      </c>
      <c r="J121" s="26"/>
    </row>
    <row r="122" spans="1:10" s="17" customFormat="1" ht="44.25" customHeight="1">
      <c r="A122" s="42" t="s">
        <v>30</v>
      </c>
      <c r="B122" s="19" t="s">
        <v>10</v>
      </c>
      <c r="C122" s="19" t="s">
        <v>42</v>
      </c>
      <c r="D122" s="19" t="s">
        <v>187</v>
      </c>
      <c r="E122" s="60" t="s">
        <v>21</v>
      </c>
      <c r="F122" s="60"/>
      <c r="G122" s="28">
        <f>G124</f>
        <v>110000</v>
      </c>
      <c r="H122" s="28">
        <f>H124</f>
        <v>0</v>
      </c>
      <c r="I122" s="15">
        <f>I124</f>
        <v>0</v>
      </c>
      <c r="J122" s="26"/>
    </row>
    <row r="123" spans="1:10" s="17" customFormat="1" ht="28.15" customHeight="1">
      <c r="A123" s="42" t="s">
        <v>183</v>
      </c>
      <c r="B123" s="19" t="s">
        <v>10</v>
      </c>
      <c r="C123" s="19" t="s">
        <v>42</v>
      </c>
      <c r="D123" s="19" t="s">
        <v>187</v>
      </c>
      <c r="E123" s="60" t="s">
        <v>179</v>
      </c>
      <c r="F123" s="60"/>
      <c r="G123" s="28">
        <f>G124</f>
        <v>110000</v>
      </c>
      <c r="H123" s="28">
        <f>H124</f>
        <v>0</v>
      </c>
      <c r="I123" s="15">
        <f>I124</f>
        <v>0</v>
      </c>
      <c r="J123" s="26"/>
    </row>
    <row r="124" spans="1:10" s="17" customFormat="1" ht="25.9" customHeight="1">
      <c r="A124" s="45" t="s">
        <v>171</v>
      </c>
      <c r="B124" s="55" t="s">
        <v>10</v>
      </c>
      <c r="C124" s="55" t="s">
        <v>42</v>
      </c>
      <c r="D124" s="55" t="s">
        <v>187</v>
      </c>
      <c r="E124" s="61" t="s">
        <v>179</v>
      </c>
      <c r="F124" s="61" t="s">
        <v>185</v>
      </c>
      <c r="G124" s="49">
        <v>110000</v>
      </c>
      <c r="H124" s="50"/>
      <c r="I124" s="51">
        <f t="shared" si="5"/>
        <v>0</v>
      </c>
      <c r="J124" s="26"/>
    </row>
    <row r="125" spans="1:10" s="17" customFormat="1" ht="38.25" customHeight="1">
      <c r="A125" s="18" t="s">
        <v>135</v>
      </c>
      <c r="B125" s="19" t="s">
        <v>10</v>
      </c>
      <c r="C125" s="19" t="s">
        <v>42</v>
      </c>
      <c r="D125" s="19" t="s">
        <v>131</v>
      </c>
      <c r="E125" s="19"/>
      <c r="F125" s="19"/>
      <c r="G125" s="39">
        <f>G126</f>
        <v>30000</v>
      </c>
      <c r="H125" s="39">
        <f>H126</f>
        <v>0</v>
      </c>
      <c r="I125" s="15">
        <f>I129</f>
        <v>0</v>
      </c>
      <c r="J125" s="26"/>
    </row>
    <row r="126" spans="1:10" s="17" customFormat="1" ht="30.75" customHeight="1">
      <c r="A126" s="18" t="s">
        <v>19</v>
      </c>
      <c r="B126" s="19" t="s">
        <v>10</v>
      </c>
      <c r="C126" s="19" t="s">
        <v>42</v>
      </c>
      <c r="D126" s="19" t="s">
        <v>188</v>
      </c>
      <c r="E126" s="19" t="s">
        <v>20</v>
      </c>
      <c r="F126" s="19"/>
      <c r="G126" s="28">
        <f>G127</f>
        <v>30000</v>
      </c>
      <c r="H126" s="28">
        <f>H127</f>
        <v>0</v>
      </c>
      <c r="I126" s="15">
        <f>I129</f>
        <v>0</v>
      </c>
      <c r="J126" s="26"/>
    </row>
    <row r="127" spans="1:10" s="17" customFormat="1" ht="36.75" customHeight="1">
      <c r="A127" s="42" t="s">
        <v>30</v>
      </c>
      <c r="B127" s="19" t="s">
        <v>10</v>
      </c>
      <c r="C127" s="19" t="s">
        <v>42</v>
      </c>
      <c r="D127" s="19" t="s">
        <v>188</v>
      </c>
      <c r="E127" s="60" t="s">
        <v>21</v>
      </c>
      <c r="F127" s="60"/>
      <c r="G127" s="28">
        <f>G129</f>
        <v>30000</v>
      </c>
      <c r="H127" s="28">
        <f>H129</f>
        <v>0</v>
      </c>
      <c r="I127" s="15">
        <f>I129</f>
        <v>0</v>
      </c>
      <c r="J127" s="26"/>
    </row>
    <row r="128" spans="1:10" s="17" customFormat="1" ht="22.15" customHeight="1">
      <c r="A128" s="42" t="s">
        <v>183</v>
      </c>
      <c r="B128" s="19" t="s">
        <v>10</v>
      </c>
      <c r="C128" s="19" t="s">
        <v>42</v>
      </c>
      <c r="D128" s="19" t="s">
        <v>188</v>
      </c>
      <c r="E128" s="60" t="s">
        <v>179</v>
      </c>
      <c r="F128" s="60"/>
      <c r="G128" s="28">
        <f>G129</f>
        <v>30000</v>
      </c>
      <c r="H128" s="28">
        <f>H129</f>
        <v>0</v>
      </c>
      <c r="I128" s="15">
        <f>I129</f>
        <v>0</v>
      </c>
      <c r="J128" s="26"/>
    </row>
    <row r="129" spans="1:10" s="17" customFormat="1" ht="21.6" customHeight="1">
      <c r="A129" s="45" t="s">
        <v>171</v>
      </c>
      <c r="B129" s="55" t="s">
        <v>10</v>
      </c>
      <c r="C129" s="55" t="s">
        <v>42</v>
      </c>
      <c r="D129" s="55" t="s">
        <v>188</v>
      </c>
      <c r="E129" s="61" t="s">
        <v>179</v>
      </c>
      <c r="F129" s="61" t="s">
        <v>185</v>
      </c>
      <c r="G129" s="49">
        <v>30000</v>
      </c>
      <c r="H129" s="50"/>
      <c r="I129" s="51">
        <f t="shared" si="5"/>
        <v>0</v>
      </c>
      <c r="J129" s="26"/>
    </row>
    <row r="130" spans="1:10" s="17" customFormat="1" ht="33" customHeight="1">
      <c r="A130" s="18" t="s">
        <v>136</v>
      </c>
      <c r="B130" s="19" t="s">
        <v>10</v>
      </c>
      <c r="C130" s="19" t="s">
        <v>42</v>
      </c>
      <c r="D130" s="19" t="s">
        <v>131</v>
      </c>
      <c r="E130" s="19"/>
      <c r="F130" s="19"/>
      <c r="G130" s="39">
        <f>G131</f>
        <v>20000</v>
      </c>
      <c r="H130" s="39">
        <f>H131</f>
        <v>0</v>
      </c>
      <c r="I130" s="15">
        <f>I134</f>
        <v>0</v>
      </c>
      <c r="J130" s="26"/>
    </row>
    <row r="131" spans="1:10" s="17" customFormat="1" ht="30.75" customHeight="1">
      <c r="A131" s="18" t="s">
        <v>19</v>
      </c>
      <c r="B131" s="19" t="s">
        <v>10</v>
      </c>
      <c r="C131" s="19" t="s">
        <v>42</v>
      </c>
      <c r="D131" s="19" t="s">
        <v>189</v>
      </c>
      <c r="E131" s="19" t="s">
        <v>20</v>
      </c>
      <c r="F131" s="19"/>
      <c r="G131" s="28">
        <f>G132</f>
        <v>20000</v>
      </c>
      <c r="H131" s="28">
        <f>H132</f>
        <v>0</v>
      </c>
      <c r="I131" s="15">
        <f>I134</f>
        <v>0</v>
      </c>
      <c r="J131" s="26"/>
    </row>
    <row r="132" spans="1:10" s="17" customFormat="1" ht="35.25" customHeight="1">
      <c r="A132" s="42" t="s">
        <v>30</v>
      </c>
      <c r="B132" s="19" t="s">
        <v>10</v>
      </c>
      <c r="C132" s="19" t="s">
        <v>42</v>
      </c>
      <c r="D132" s="19" t="s">
        <v>189</v>
      </c>
      <c r="E132" s="60" t="s">
        <v>21</v>
      </c>
      <c r="F132" s="60"/>
      <c r="G132" s="28">
        <f>G134</f>
        <v>20000</v>
      </c>
      <c r="H132" s="28">
        <f>H134</f>
        <v>0</v>
      </c>
      <c r="I132" s="15">
        <f>I134</f>
        <v>0</v>
      </c>
      <c r="J132" s="26"/>
    </row>
    <row r="133" spans="1:10" s="17" customFormat="1" ht="24" customHeight="1">
      <c r="A133" s="42" t="s">
        <v>183</v>
      </c>
      <c r="B133" s="19" t="s">
        <v>10</v>
      </c>
      <c r="C133" s="19" t="s">
        <v>42</v>
      </c>
      <c r="D133" s="19" t="s">
        <v>189</v>
      </c>
      <c r="E133" s="60" t="s">
        <v>179</v>
      </c>
      <c r="F133" s="60"/>
      <c r="G133" s="28">
        <f>G134</f>
        <v>20000</v>
      </c>
      <c r="H133" s="28">
        <f>H134</f>
        <v>0</v>
      </c>
      <c r="I133" s="15">
        <f>I134</f>
        <v>0</v>
      </c>
      <c r="J133" s="26"/>
    </row>
    <row r="134" spans="1:10" s="17" customFormat="1" ht="25.9" customHeight="1">
      <c r="A134" s="45" t="s">
        <v>171</v>
      </c>
      <c r="B134" s="55" t="s">
        <v>10</v>
      </c>
      <c r="C134" s="55" t="s">
        <v>42</v>
      </c>
      <c r="D134" s="55" t="s">
        <v>189</v>
      </c>
      <c r="E134" s="61" t="s">
        <v>179</v>
      </c>
      <c r="F134" s="61" t="s">
        <v>178</v>
      </c>
      <c r="G134" s="49">
        <v>20000</v>
      </c>
      <c r="H134" s="50"/>
      <c r="I134" s="51">
        <f t="shared" si="5"/>
        <v>0</v>
      </c>
      <c r="J134" s="26"/>
    </row>
    <row r="135" spans="1:10" s="17" customFormat="1" ht="24" customHeight="1">
      <c r="A135" s="22" t="s">
        <v>43</v>
      </c>
      <c r="B135" s="40" t="s">
        <v>10</v>
      </c>
      <c r="C135" s="40" t="s">
        <v>164</v>
      </c>
      <c r="D135" s="40"/>
      <c r="E135" s="40"/>
      <c r="F135" s="40"/>
      <c r="G135" s="24">
        <f>G143+G145+G147</f>
        <v>450000</v>
      </c>
      <c r="H135" s="24">
        <f>H143+H145+H147</f>
        <v>296905</v>
      </c>
      <c r="I135" s="43">
        <v>0.66</v>
      </c>
      <c r="J135" s="26"/>
    </row>
    <row r="136" spans="1:10" s="17" customFormat="1" ht="22.5" customHeight="1">
      <c r="A136" s="18" t="s">
        <v>44</v>
      </c>
      <c r="B136" s="19" t="s">
        <v>10</v>
      </c>
      <c r="C136" s="19" t="s">
        <v>45</v>
      </c>
      <c r="D136" s="19"/>
      <c r="E136" s="19"/>
      <c r="F136" s="19"/>
      <c r="G136" s="28">
        <f>G143+G145+G147</f>
        <v>450000</v>
      </c>
      <c r="H136" s="28">
        <f>H143+H145+H147</f>
        <v>296905</v>
      </c>
      <c r="I136" s="15">
        <v>0.66</v>
      </c>
      <c r="J136" s="26"/>
    </row>
    <row r="137" spans="1:10" s="17" customFormat="1" ht="39.75" customHeight="1">
      <c r="A137" s="32" t="s">
        <v>157</v>
      </c>
      <c r="B137" s="19" t="s">
        <v>10</v>
      </c>
      <c r="C137" s="19" t="s">
        <v>45</v>
      </c>
      <c r="D137" s="19" t="s">
        <v>137</v>
      </c>
      <c r="E137" s="19"/>
      <c r="F137" s="19"/>
      <c r="G137" s="28">
        <f>G143+G145+G147</f>
        <v>450000</v>
      </c>
      <c r="H137" s="28">
        <f>H143+H145+H147</f>
        <v>296905</v>
      </c>
      <c r="I137" s="15">
        <v>0.66</v>
      </c>
      <c r="J137" s="26"/>
    </row>
    <row r="138" spans="1:10" s="17" customFormat="1" ht="45.6" customHeight="1">
      <c r="A138" s="32" t="s">
        <v>158</v>
      </c>
      <c r="B138" s="19" t="s">
        <v>10</v>
      </c>
      <c r="C138" s="19" t="s">
        <v>45</v>
      </c>
      <c r="D138" s="19" t="s">
        <v>159</v>
      </c>
      <c r="E138" s="60"/>
      <c r="F138" s="60"/>
      <c r="G138" s="28">
        <f>G143+G145+G147</f>
        <v>450000</v>
      </c>
      <c r="H138" s="28">
        <f>H143+H145+H147</f>
        <v>296905</v>
      </c>
      <c r="I138" s="15">
        <v>0.66</v>
      </c>
      <c r="J138" s="26"/>
    </row>
    <row r="139" spans="1:10" s="17" customFormat="1" ht="22.9" customHeight="1">
      <c r="A139" s="32" t="s">
        <v>160</v>
      </c>
      <c r="B139" s="30" t="s">
        <v>10</v>
      </c>
      <c r="C139" s="31" t="s">
        <v>45</v>
      </c>
      <c r="D139" s="32" t="s">
        <v>211</v>
      </c>
      <c r="E139" s="60" t="s">
        <v>99</v>
      </c>
      <c r="F139" s="60"/>
      <c r="G139" s="28">
        <f>G143+G145+G147</f>
        <v>450000</v>
      </c>
      <c r="H139" s="28">
        <f>H143+H145+H147</f>
        <v>296905</v>
      </c>
      <c r="I139" s="15">
        <v>0.66</v>
      </c>
      <c r="J139" s="26"/>
    </row>
    <row r="140" spans="1:10" s="17" customFormat="1" ht="33" customHeight="1">
      <c r="A140" s="42" t="s">
        <v>19</v>
      </c>
      <c r="B140" s="19" t="s">
        <v>10</v>
      </c>
      <c r="C140" s="19" t="s">
        <v>45</v>
      </c>
      <c r="D140" s="32" t="s">
        <v>211</v>
      </c>
      <c r="E140" s="60" t="s">
        <v>20</v>
      </c>
      <c r="F140" s="60"/>
      <c r="G140" s="28">
        <f>G143+G145+G147</f>
        <v>450000</v>
      </c>
      <c r="H140" s="28">
        <f>H143+H145+H147</f>
        <v>296905</v>
      </c>
      <c r="I140" s="15">
        <v>0.66</v>
      </c>
      <c r="J140" s="26"/>
    </row>
    <row r="141" spans="1:10" s="17" customFormat="1" ht="39" customHeight="1">
      <c r="A141" s="42" t="s">
        <v>30</v>
      </c>
      <c r="B141" s="19" t="s">
        <v>10</v>
      </c>
      <c r="C141" s="19" t="s">
        <v>45</v>
      </c>
      <c r="D141" s="32" t="s">
        <v>211</v>
      </c>
      <c r="E141" s="60" t="s">
        <v>21</v>
      </c>
      <c r="F141" s="60"/>
      <c r="G141" s="28">
        <f>G143+G145+G147</f>
        <v>450000</v>
      </c>
      <c r="H141" s="28">
        <f>H143+H145+H147</f>
        <v>296905</v>
      </c>
      <c r="I141" s="15">
        <v>0.66</v>
      </c>
      <c r="J141" s="26"/>
    </row>
    <row r="142" spans="1:10" s="17" customFormat="1" ht="26.45" customHeight="1">
      <c r="A142" s="42" t="s">
        <v>190</v>
      </c>
      <c r="B142" s="19" t="s">
        <v>10</v>
      </c>
      <c r="C142" s="19" t="s">
        <v>45</v>
      </c>
      <c r="D142" s="32" t="s">
        <v>212</v>
      </c>
      <c r="E142" s="60" t="s">
        <v>179</v>
      </c>
      <c r="F142" s="60"/>
      <c r="G142" s="28">
        <f>G143</f>
        <v>296905.59999999998</v>
      </c>
      <c r="H142" s="28">
        <f>H143</f>
        <v>296905</v>
      </c>
      <c r="I142" s="15">
        <f>I143</f>
        <v>0.99999797915566435</v>
      </c>
      <c r="J142" s="26"/>
    </row>
    <row r="143" spans="1:10" s="17" customFormat="1" ht="28.9" customHeight="1">
      <c r="A143" s="45" t="s">
        <v>183</v>
      </c>
      <c r="B143" s="55" t="s">
        <v>10</v>
      </c>
      <c r="C143" s="55" t="s">
        <v>45</v>
      </c>
      <c r="D143" s="48" t="s">
        <v>212</v>
      </c>
      <c r="E143" s="61" t="s">
        <v>179</v>
      </c>
      <c r="F143" s="61" t="s">
        <v>178</v>
      </c>
      <c r="G143" s="49">
        <v>296905.59999999998</v>
      </c>
      <c r="H143" s="50">
        <v>296905</v>
      </c>
      <c r="I143" s="51">
        <f>H143/G143</f>
        <v>0.99999797915566435</v>
      </c>
      <c r="J143" s="26"/>
    </row>
    <row r="144" spans="1:10" s="17" customFormat="1" ht="26.45" customHeight="1">
      <c r="A144" s="42" t="s">
        <v>191</v>
      </c>
      <c r="B144" s="19" t="s">
        <v>10</v>
      </c>
      <c r="C144" s="19" t="s">
        <v>45</v>
      </c>
      <c r="D144" s="32" t="s">
        <v>213</v>
      </c>
      <c r="E144" s="60" t="s">
        <v>179</v>
      </c>
      <c r="F144" s="60"/>
      <c r="G144" s="28">
        <f>G145</f>
        <v>3094.4</v>
      </c>
      <c r="H144" s="28">
        <f>H145</f>
        <v>0</v>
      </c>
      <c r="I144" s="15">
        <f>I145</f>
        <v>0</v>
      </c>
      <c r="J144" s="26"/>
    </row>
    <row r="145" spans="1:10" s="17" customFormat="1" ht="27.6" customHeight="1">
      <c r="A145" s="45" t="s">
        <v>183</v>
      </c>
      <c r="B145" s="55" t="s">
        <v>10</v>
      </c>
      <c r="C145" s="55" t="s">
        <v>45</v>
      </c>
      <c r="D145" s="48" t="s">
        <v>213</v>
      </c>
      <c r="E145" s="61" t="s">
        <v>179</v>
      </c>
      <c r="F145" s="61" t="s">
        <v>178</v>
      </c>
      <c r="G145" s="49">
        <v>3094.4</v>
      </c>
      <c r="H145" s="50"/>
      <c r="I145" s="51">
        <f t="shared" si="5"/>
        <v>0</v>
      </c>
      <c r="J145" s="26"/>
    </row>
    <row r="146" spans="1:10" s="17" customFormat="1" ht="27.6" customHeight="1">
      <c r="A146" s="42" t="s">
        <v>192</v>
      </c>
      <c r="B146" s="19" t="s">
        <v>10</v>
      </c>
      <c r="C146" s="19" t="s">
        <v>45</v>
      </c>
      <c r="D146" s="32" t="s">
        <v>214</v>
      </c>
      <c r="E146" s="60" t="s">
        <v>179</v>
      </c>
      <c r="F146" s="60"/>
      <c r="G146" s="28">
        <f>G147</f>
        <v>150000</v>
      </c>
      <c r="H146" s="28">
        <f>H147</f>
        <v>0</v>
      </c>
      <c r="I146" s="15">
        <f>I147</f>
        <v>0</v>
      </c>
      <c r="J146" s="26"/>
    </row>
    <row r="147" spans="1:10" s="17" customFormat="1" ht="27.6" customHeight="1">
      <c r="A147" s="45" t="s">
        <v>183</v>
      </c>
      <c r="B147" s="55" t="s">
        <v>10</v>
      </c>
      <c r="C147" s="55" t="s">
        <v>45</v>
      </c>
      <c r="D147" s="48" t="s">
        <v>214</v>
      </c>
      <c r="E147" s="61" t="s">
        <v>179</v>
      </c>
      <c r="F147" s="61" t="s">
        <v>178</v>
      </c>
      <c r="G147" s="49">
        <v>150000</v>
      </c>
      <c r="H147" s="50"/>
      <c r="I147" s="51">
        <f t="shared" si="5"/>
        <v>0</v>
      </c>
      <c r="J147" s="26"/>
    </row>
    <row r="148" spans="1:10" s="17" customFormat="1" ht="17.25" customHeight="1">
      <c r="A148" s="22" t="s">
        <v>46</v>
      </c>
      <c r="B148" s="40" t="s">
        <v>10</v>
      </c>
      <c r="C148" s="40" t="s">
        <v>161</v>
      </c>
      <c r="D148" s="40"/>
      <c r="E148" s="40"/>
      <c r="F148" s="40"/>
      <c r="G148" s="38">
        <v>2646288.19</v>
      </c>
      <c r="H148" s="38">
        <v>1234232.3</v>
      </c>
      <c r="I148" s="43">
        <v>0.47</v>
      </c>
      <c r="J148" s="16"/>
    </row>
    <row r="149" spans="1:10" s="17" customFormat="1" ht="15.75" customHeight="1">
      <c r="A149" s="62" t="s">
        <v>47</v>
      </c>
      <c r="B149" s="63" t="s">
        <v>10</v>
      </c>
      <c r="C149" s="63" t="s">
        <v>48</v>
      </c>
      <c r="D149" s="40"/>
      <c r="E149" s="40"/>
      <c r="F149" s="40"/>
      <c r="G149" s="39">
        <v>1691610.19</v>
      </c>
      <c r="H149" s="39">
        <v>1161149.8</v>
      </c>
      <c r="I149" s="15">
        <v>0.68600000000000005</v>
      </c>
      <c r="J149" s="16"/>
    </row>
    <row r="150" spans="1:10" s="17" customFormat="1" ht="54" customHeight="1">
      <c r="A150" s="32" t="s">
        <v>147</v>
      </c>
      <c r="B150" s="63" t="s">
        <v>10</v>
      </c>
      <c r="C150" s="31" t="s">
        <v>48</v>
      </c>
      <c r="D150" s="32" t="s">
        <v>148</v>
      </c>
      <c r="E150" s="32"/>
      <c r="F150" s="32"/>
      <c r="G150" s="39">
        <v>1691610.19</v>
      </c>
      <c r="H150" s="39">
        <v>1161149.8</v>
      </c>
      <c r="I150" s="15">
        <v>0.68600000000000005</v>
      </c>
      <c r="J150" s="16"/>
    </row>
    <row r="151" spans="1:10" s="17" customFormat="1" ht="25.5" customHeight="1">
      <c r="A151" s="32" t="s">
        <v>149</v>
      </c>
      <c r="B151" s="63" t="s">
        <v>10</v>
      </c>
      <c r="C151" s="31" t="s">
        <v>48</v>
      </c>
      <c r="D151" s="32" t="s">
        <v>150</v>
      </c>
      <c r="E151" s="30" t="s">
        <v>99</v>
      </c>
      <c r="F151" s="30"/>
      <c r="G151" s="39">
        <v>1691610.19</v>
      </c>
      <c r="H151" s="39">
        <v>1161149.8</v>
      </c>
      <c r="I151" s="15">
        <v>0.68600000000000005</v>
      </c>
      <c r="J151" s="16"/>
    </row>
    <row r="152" spans="1:10" s="17" customFormat="1" ht="30" customHeight="1">
      <c r="A152" s="42" t="s">
        <v>19</v>
      </c>
      <c r="B152" s="63" t="s">
        <v>10</v>
      </c>
      <c r="C152" s="31" t="s">
        <v>48</v>
      </c>
      <c r="D152" s="32" t="s">
        <v>150</v>
      </c>
      <c r="E152" s="32">
        <v>200</v>
      </c>
      <c r="F152" s="32"/>
      <c r="G152" s="39">
        <v>1691610.19</v>
      </c>
      <c r="H152" s="39">
        <v>1161149.8</v>
      </c>
      <c r="I152" s="15">
        <v>0.68600000000000005</v>
      </c>
      <c r="J152" s="16"/>
    </row>
    <row r="153" spans="1:10" s="17" customFormat="1" ht="30.75" customHeight="1">
      <c r="A153" s="42" t="s">
        <v>30</v>
      </c>
      <c r="B153" s="63" t="s">
        <v>10</v>
      </c>
      <c r="C153" s="31" t="s">
        <v>48</v>
      </c>
      <c r="D153" s="32" t="s">
        <v>150</v>
      </c>
      <c r="E153" s="32">
        <v>240</v>
      </c>
      <c r="F153" s="32"/>
      <c r="G153" s="39">
        <v>1691610.19</v>
      </c>
      <c r="H153" s="39">
        <v>1161149.8</v>
      </c>
      <c r="I153" s="15">
        <v>0.68600000000000005</v>
      </c>
      <c r="J153" s="16"/>
    </row>
    <row r="154" spans="1:10" s="17" customFormat="1" ht="30.75" customHeight="1">
      <c r="A154" s="42" t="s">
        <v>30</v>
      </c>
      <c r="B154" s="63" t="s">
        <v>10</v>
      </c>
      <c r="C154" s="31" t="s">
        <v>48</v>
      </c>
      <c r="D154" s="32" t="s">
        <v>230</v>
      </c>
      <c r="E154" s="32">
        <v>244</v>
      </c>
      <c r="F154" s="32"/>
      <c r="G154" s="39">
        <v>1691610.19</v>
      </c>
      <c r="H154" s="39">
        <v>1161149.8</v>
      </c>
      <c r="I154" s="15">
        <v>0.68600000000000005</v>
      </c>
      <c r="J154" s="16"/>
    </row>
    <row r="155" spans="1:10" s="17" customFormat="1" ht="23.25" customHeight="1">
      <c r="A155" s="45" t="s">
        <v>193</v>
      </c>
      <c r="B155" s="97" t="s">
        <v>10</v>
      </c>
      <c r="C155" s="47" t="s">
        <v>48</v>
      </c>
      <c r="D155" s="48" t="s">
        <v>230</v>
      </c>
      <c r="E155" s="48">
        <v>244</v>
      </c>
      <c r="F155" s="48">
        <v>225</v>
      </c>
      <c r="G155" s="64">
        <v>400000</v>
      </c>
      <c r="H155" s="50"/>
      <c r="I155" s="51">
        <f t="shared" ref="I155:I221" si="7">H155/G155</f>
        <v>0</v>
      </c>
      <c r="J155" s="16"/>
    </row>
    <row r="156" spans="1:10" s="17" customFormat="1" ht="18.75" customHeight="1">
      <c r="A156" s="45" t="s">
        <v>193</v>
      </c>
      <c r="B156" s="97" t="s">
        <v>10</v>
      </c>
      <c r="C156" s="47" t="s">
        <v>48</v>
      </c>
      <c r="D156" s="48" t="s">
        <v>230</v>
      </c>
      <c r="E156" s="48">
        <v>244</v>
      </c>
      <c r="F156" s="48">
        <v>225</v>
      </c>
      <c r="G156" s="64">
        <v>933128</v>
      </c>
      <c r="H156" s="50">
        <v>867667.61</v>
      </c>
      <c r="I156" s="51">
        <f t="shared" ref="I156" si="8">H156/G156</f>
        <v>0.92984843451273569</v>
      </c>
      <c r="J156" s="16"/>
    </row>
    <row r="157" spans="1:10" s="17" customFormat="1" ht="18.75" customHeight="1">
      <c r="A157" s="45" t="s">
        <v>231</v>
      </c>
      <c r="B157" s="97" t="s">
        <v>10</v>
      </c>
      <c r="C157" s="47" t="s">
        <v>48</v>
      </c>
      <c r="D157" s="48" t="s">
        <v>230</v>
      </c>
      <c r="E157" s="48">
        <v>852</v>
      </c>
      <c r="F157" s="48">
        <v>290</v>
      </c>
      <c r="G157" s="64">
        <v>24071</v>
      </c>
      <c r="H157" s="50">
        <v>24071</v>
      </c>
      <c r="I157" s="51">
        <f t="shared" ref="I157" si="9">H157/G157</f>
        <v>1</v>
      </c>
      <c r="J157" s="16"/>
    </row>
    <row r="158" spans="1:10" s="17" customFormat="1" ht="18.75" customHeight="1">
      <c r="A158" s="45" t="s">
        <v>232</v>
      </c>
      <c r="B158" s="97" t="s">
        <v>10</v>
      </c>
      <c r="C158" s="47" t="s">
        <v>48</v>
      </c>
      <c r="D158" s="48" t="s">
        <v>230</v>
      </c>
      <c r="E158" s="48">
        <v>853</v>
      </c>
      <c r="F158" s="48">
        <v>290</v>
      </c>
      <c r="G158" s="64">
        <v>239411.19</v>
      </c>
      <c r="H158" s="50">
        <v>239411.19</v>
      </c>
      <c r="I158" s="51">
        <f t="shared" ref="I158" si="10">H158/G158</f>
        <v>1</v>
      </c>
      <c r="J158" s="16"/>
    </row>
    <row r="159" spans="1:10" s="17" customFormat="1" ht="30.75" customHeight="1">
      <c r="A159" s="32" t="s">
        <v>154</v>
      </c>
      <c r="B159" s="63" t="s">
        <v>10</v>
      </c>
      <c r="C159" s="19" t="s">
        <v>48</v>
      </c>
      <c r="D159" s="32" t="s">
        <v>155</v>
      </c>
      <c r="E159" s="30" t="s">
        <v>99</v>
      </c>
      <c r="F159" s="30"/>
      <c r="G159" s="65">
        <f>G162</f>
        <v>70000</v>
      </c>
      <c r="H159" s="65">
        <f>H162</f>
        <v>30000</v>
      </c>
      <c r="I159" s="15">
        <f>I162</f>
        <v>0.42857142857142855</v>
      </c>
      <c r="J159" s="16"/>
    </row>
    <row r="160" spans="1:10" s="17" customFormat="1" ht="30.75" customHeight="1">
      <c r="A160" s="18" t="s">
        <v>156</v>
      </c>
      <c r="B160" s="63" t="s">
        <v>10</v>
      </c>
      <c r="C160" s="19" t="s">
        <v>48</v>
      </c>
      <c r="D160" s="32" t="s">
        <v>215</v>
      </c>
      <c r="E160" s="32">
        <v>800</v>
      </c>
      <c r="F160" s="32"/>
      <c r="G160" s="65">
        <f>G162</f>
        <v>70000</v>
      </c>
      <c r="H160" s="65">
        <f>H162</f>
        <v>30000</v>
      </c>
      <c r="I160" s="15">
        <f>I162</f>
        <v>0.42857142857142855</v>
      </c>
      <c r="J160" s="16"/>
    </row>
    <row r="161" spans="1:10" s="17" customFormat="1" ht="42.6" customHeight="1">
      <c r="A161" s="42" t="s">
        <v>110</v>
      </c>
      <c r="B161" s="63" t="s">
        <v>10</v>
      </c>
      <c r="C161" s="19" t="s">
        <v>48</v>
      </c>
      <c r="D161" s="32" t="s">
        <v>216</v>
      </c>
      <c r="E161" s="32">
        <v>810</v>
      </c>
      <c r="F161" s="32"/>
      <c r="G161" s="65">
        <f>G162</f>
        <v>70000</v>
      </c>
      <c r="H161" s="65">
        <f>H162</f>
        <v>30000</v>
      </c>
      <c r="I161" s="15">
        <f>I162</f>
        <v>0.42857142857142855</v>
      </c>
      <c r="J161" s="16"/>
    </row>
    <row r="162" spans="1:10" s="17" customFormat="1" ht="42.6" customHeight="1">
      <c r="A162" s="45" t="s">
        <v>210</v>
      </c>
      <c r="B162" s="66" t="s">
        <v>10</v>
      </c>
      <c r="C162" s="55" t="s">
        <v>48</v>
      </c>
      <c r="D162" s="48" t="s">
        <v>216</v>
      </c>
      <c r="E162" s="48">
        <v>814</v>
      </c>
      <c r="F162" s="48">
        <v>242</v>
      </c>
      <c r="G162" s="67">
        <v>70000</v>
      </c>
      <c r="H162" s="50">
        <v>30000</v>
      </c>
      <c r="I162" s="51">
        <f t="shared" si="7"/>
        <v>0.42857142857142855</v>
      </c>
      <c r="J162" s="16"/>
    </row>
    <row r="163" spans="1:10" s="17" customFormat="1" ht="48" customHeight="1">
      <c r="A163" s="32" t="s">
        <v>49</v>
      </c>
      <c r="B163" s="19" t="s">
        <v>10</v>
      </c>
      <c r="C163" s="19" t="s">
        <v>48</v>
      </c>
      <c r="D163" s="19" t="s">
        <v>151</v>
      </c>
      <c r="E163" s="19" t="s">
        <v>99</v>
      </c>
      <c r="F163" s="19"/>
      <c r="G163" s="39">
        <f>G168</f>
        <v>25000</v>
      </c>
      <c r="H163" s="39">
        <f>H168</f>
        <v>0</v>
      </c>
      <c r="I163" s="15">
        <f>I168</f>
        <v>0</v>
      </c>
      <c r="J163" s="16"/>
    </row>
    <row r="164" spans="1:10" s="17" customFormat="1" ht="29.25" customHeight="1">
      <c r="A164" s="32" t="s">
        <v>152</v>
      </c>
      <c r="B164" s="19" t="s">
        <v>10</v>
      </c>
      <c r="C164" s="19" t="s">
        <v>48</v>
      </c>
      <c r="D164" s="42" t="s">
        <v>217</v>
      </c>
      <c r="E164" s="19" t="s">
        <v>24</v>
      </c>
      <c r="F164" s="19"/>
      <c r="G164" s="39">
        <f>G168</f>
        <v>25000</v>
      </c>
      <c r="H164" s="39">
        <f>H168</f>
        <v>0</v>
      </c>
      <c r="I164" s="15">
        <f>I168</f>
        <v>0</v>
      </c>
      <c r="J164" s="16"/>
    </row>
    <row r="165" spans="1:10" s="17" customFormat="1" ht="21" hidden="1" customHeight="1">
      <c r="A165" s="42" t="s">
        <v>50</v>
      </c>
      <c r="B165" s="19" t="s">
        <v>10</v>
      </c>
      <c r="C165" s="19" t="s">
        <v>48</v>
      </c>
      <c r="D165" s="42" t="s">
        <v>51</v>
      </c>
      <c r="E165" s="60" t="s">
        <v>24</v>
      </c>
      <c r="F165" s="60" t="s">
        <v>24</v>
      </c>
      <c r="G165" s="28">
        <v>0</v>
      </c>
      <c r="H165" s="29"/>
      <c r="I165" s="15" t="e">
        <f t="shared" si="7"/>
        <v>#DIV/0!</v>
      </c>
      <c r="J165" s="26"/>
    </row>
    <row r="166" spans="1:10" s="17" customFormat="1" ht="31.5" hidden="1" customHeight="1">
      <c r="A166" s="42" t="s">
        <v>52</v>
      </c>
      <c r="B166" s="19" t="s">
        <v>10</v>
      </c>
      <c r="C166" s="19" t="s">
        <v>48</v>
      </c>
      <c r="D166" s="42" t="s">
        <v>51</v>
      </c>
      <c r="E166" s="60" t="s">
        <v>53</v>
      </c>
      <c r="F166" s="60" t="s">
        <v>53</v>
      </c>
      <c r="G166" s="28">
        <v>0</v>
      </c>
      <c r="H166" s="29"/>
      <c r="I166" s="15" t="e">
        <f t="shared" si="7"/>
        <v>#DIV/0!</v>
      </c>
      <c r="J166" s="26"/>
    </row>
    <row r="167" spans="1:10" s="17" customFormat="1" ht="42.6" customHeight="1">
      <c r="A167" s="42" t="s">
        <v>110</v>
      </c>
      <c r="B167" s="19" t="s">
        <v>10</v>
      </c>
      <c r="C167" s="19" t="s">
        <v>48</v>
      </c>
      <c r="D167" s="42" t="s">
        <v>218</v>
      </c>
      <c r="E167" s="60" t="s">
        <v>53</v>
      </c>
      <c r="F167" s="60"/>
      <c r="G167" s="39">
        <f>G168</f>
        <v>25000</v>
      </c>
      <c r="H167" s="39"/>
      <c r="I167" s="15">
        <f>I168</f>
        <v>0</v>
      </c>
      <c r="J167" s="26"/>
    </row>
    <row r="168" spans="1:10" s="17" customFormat="1" ht="45.75" customHeight="1">
      <c r="A168" s="45" t="s">
        <v>210</v>
      </c>
      <c r="B168" s="55" t="s">
        <v>10</v>
      </c>
      <c r="C168" s="55" t="s">
        <v>48</v>
      </c>
      <c r="D168" s="45" t="s">
        <v>218</v>
      </c>
      <c r="E168" s="61" t="s">
        <v>229</v>
      </c>
      <c r="F168" s="61" t="s">
        <v>177</v>
      </c>
      <c r="G168" s="64">
        <v>25000</v>
      </c>
      <c r="H168" s="50"/>
      <c r="I168" s="51">
        <f t="shared" si="7"/>
        <v>0</v>
      </c>
      <c r="J168" s="26"/>
    </row>
    <row r="169" spans="1:10" s="17" customFormat="1" ht="19.5" customHeight="1">
      <c r="A169" s="22" t="s">
        <v>54</v>
      </c>
      <c r="B169" s="40" t="s">
        <v>10</v>
      </c>
      <c r="C169" s="40" t="s">
        <v>161</v>
      </c>
      <c r="D169" s="40"/>
      <c r="E169" s="40"/>
      <c r="F169" s="40"/>
      <c r="G169" s="24">
        <v>954678</v>
      </c>
      <c r="H169" s="24">
        <v>73082.5</v>
      </c>
      <c r="I169" s="43">
        <v>0.76500000000000001</v>
      </c>
      <c r="J169" s="26"/>
    </row>
    <row r="170" spans="1:10" s="17" customFormat="1" ht="43.5" customHeight="1">
      <c r="A170" s="42" t="s">
        <v>121</v>
      </c>
      <c r="B170" s="19" t="s">
        <v>10</v>
      </c>
      <c r="C170" s="19" t="s">
        <v>55</v>
      </c>
      <c r="D170" s="19"/>
      <c r="E170" s="19"/>
      <c r="F170" s="19"/>
      <c r="G170" s="33">
        <v>954678</v>
      </c>
      <c r="H170" s="33">
        <v>73082.5</v>
      </c>
      <c r="I170" s="15">
        <v>0.76500000000000001</v>
      </c>
      <c r="J170" s="26"/>
    </row>
    <row r="171" spans="1:10" s="17" customFormat="1" ht="40.5" customHeight="1">
      <c r="A171" s="42" t="s">
        <v>123</v>
      </c>
      <c r="B171" s="19" t="s">
        <v>10</v>
      </c>
      <c r="C171" s="19" t="s">
        <v>55</v>
      </c>
      <c r="D171" s="19" t="s">
        <v>138</v>
      </c>
      <c r="E171" s="19"/>
      <c r="F171" s="19"/>
      <c r="G171" s="33">
        <f>G172+G178+G192+G197+G202</f>
        <v>954678</v>
      </c>
      <c r="H171" s="33">
        <v>73082.5</v>
      </c>
      <c r="I171" s="15">
        <v>0.76500000000000001</v>
      </c>
      <c r="J171" s="26"/>
    </row>
    <row r="172" spans="1:10" s="17" customFormat="1" ht="33.75" customHeight="1">
      <c r="A172" s="96" t="s">
        <v>139</v>
      </c>
      <c r="B172" s="19" t="s">
        <v>10</v>
      </c>
      <c r="C172" s="19" t="s">
        <v>55</v>
      </c>
      <c r="D172" s="19" t="s">
        <v>163</v>
      </c>
      <c r="E172" s="19"/>
      <c r="F172" s="19"/>
      <c r="G172" s="28">
        <v>125091</v>
      </c>
      <c r="H172" s="33">
        <f>H176</f>
        <v>0</v>
      </c>
      <c r="I172" s="15">
        <f>I176</f>
        <v>0</v>
      </c>
      <c r="J172" s="26"/>
    </row>
    <row r="173" spans="1:10" s="17" customFormat="1" ht="37.5" customHeight="1">
      <c r="A173" s="42" t="s">
        <v>19</v>
      </c>
      <c r="B173" s="19" t="s">
        <v>10</v>
      </c>
      <c r="C173" s="19" t="s">
        <v>55</v>
      </c>
      <c r="D173" s="19" t="s">
        <v>194</v>
      </c>
      <c r="E173" s="60" t="s">
        <v>20</v>
      </c>
      <c r="F173" s="60"/>
      <c r="G173" s="28">
        <v>125091</v>
      </c>
      <c r="H173" s="33">
        <f>H176</f>
        <v>0</v>
      </c>
      <c r="I173" s="15">
        <f>I176</f>
        <v>0</v>
      </c>
      <c r="J173" s="26"/>
    </row>
    <row r="174" spans="1:10" s="17" customFormat="1" ht="36" customHeight="1">
      <c r="A174" s="42" t="s">
        <v>30</v>
      </c>
      <c r="B174" s="19" t="s">
        <v>10</v>
      </c>
      <c r="C174" s="19" t="s">
        <v>55</v>
      </c>
      <c r="D174" s="19" t="s">
        <v>194</v>
      </c>
      <c r="E174" s="60" t="s">
        <v>21</v>
      </c>
      <c r="F174" s="60"/>
      <c r="G174" s="28">
        <v>125091</v>
      </c>
      <c r="H174" s="28">
        <f>H176</f>
        <v>0</v>
      </c>
      <c r="I174" s="15">
        <f>I176</f>
        <v>0</v>
      </c>
      <c r="J174" s="26"/>
    </row>
    <row r="175" spans="1:10" s="17" customFormat="1" ht="36" customHeight="1">
      <c r="A175" s="42" t="s">
        <v>30</v>
      </c>
      <c r="B175" s="19" t="s">
        <v>10</v>
      </c>
      <c r="C175" s="19" t="s">
        <v>55</v>
      </c>
      <c r="D175" s="19" t="s">
        <v>194</v>
      </c>
      <c r="E175" s="60" t="s">
        <v>179</v>
      </c>
      <c r="F175" s="60"/>
      <c r="G175" s="28">
        <v>125091</v>
      </c>
      <c r="H175" s="28">
        <f>H176</f>
        <v>0</v>
      </c>
      <c r="I175" s="15">
        <f>I176</f>
        <v>0</v>
      </c>
      <c r="J175" s="26"/>
    </row>
    <row r="176" spans="1:10" s="17" customFormat="1" ht="27" customHeight="1">
      <c r="A176" s="45" t="s">
        <v>193</v>
      </c>
      <c r="B176" s="55" t="s">
        <v>10</v>
      </c>
      <c r="C176" s="55" t="s">
        <v>55</v>
      </c>
      <c r="D176" s="55" t="s">
        <v>194</v>
      </c>
      <c r="E176" s="61" t="s">
        <v>179</v>
      </c>
      <c r="F176" s="61" t="s">
        <v>185</v>
      </c>
      <c r="G176" s="49">
        <v>59391</v>
      </c>
      <c r="H176" s="50"/>
      <c r="I176" s="51">
        <f t="shared" si="7"/>
        <v>0</v>
      </c>
      <c r="J176" s="26"/>
    </row>
    <row r="177" spans="1:10" s="17" customFormat="1" ht="24" customHeight="1">
      <c r="A177" s="45" t="s">
        <v>57</v>
      </c>
      <c r="B177" s="55" t="s">
        <v>10</v>
      </c>
      <c r="C177" s="55" t="s">
        <v>55</v>
      </c>
      <c r="D177" s="55" t="s">
        <v>194</v>
      </c>
      <c r="E177" s="61" t="s">
        <v>179</v>
      </c>
      <c r="F177" s="61" t="s">
        <v>182</v>
      </c>
      <c r="G177" s="49">
        <v>65700</v>
      </c>
      <c r="H177" s="50"/>
      <c r="I177" s="51">
        <f t="shared" ref="I177" si="11">H177/G177</f>
        <v>0</v>
      </c>
      <c r="J177" s="26"/>
    </row>
    <row r="178" spans="1:10" s="17" customFormat="1" ht="32.25" customHeight="1">
      <c r="A178" s="96" t="s">
        <v>140</v>
      </c>
      <c r="B178" s="19" t="s">
        <v>10</v>
      </c>
      <c r="C178" s="19" t="s">
        <v>55</v>
      </c>
      <c r="D178" s="19" t="s">
        <v>162</v>
      </c>
      <c r="E178" s="19"/>
      <c r="F178" s="19"/>
      <c r="G178" s="28">
        <f>G191</f>
        <v>140000</v>
      </c>
      <c r="H178" s="28">
        <f>H191</f>
        <v>29233</v>
      </c>
      <c r="I178" s="15">
        <f>I191</f>
        <v>0.20880714285714286</v>
      </c>
      <c r="J178" s="26"/>
    </row>
    <row r="179" spans="1:10" s="17" customFormat="1" ht="33.75" customHeight="1">
      <c r="A179" s="42" t="s">
        <v>19</v>
      </c>
      <c r="B179" s="19" t="s">
        <v>10</v>
      </c>
      <c r="C179" s="19" t="s">
        <v>55</v>
      </c>
      <c r="D179" s="19" t="s">
        <v>195</v>
      </c>
      <c r="E179" s="60" t="s">
        <v>20</v>
      </c>
      <c r="F179" s="60"/>
      <c r="G179" s="28">
        <f>G191</f>
        <v>140000</v>
      </c>
      <c r="H179" s="28">
        <f>H191</f>
        <v>29233</v>
      </c>
      <c r="I179" s="15">
        <f>I191</f>
        <v>0.20880714285714286</v>
      </c>
      <c r="J179" s="26"/>
    </row>
    <row r="180" spans="1:10" s="17" customFormat="1" ht="39.75" customHeight="1">
      <c r="A180" s="42" t="s">
        <v>30</v>
      </c>
      <c r="B180" s="19" t="s">
        <v>10</v>
      </c>
      <c r="C180" s="19" t="s">
        <v>55</v>
      </c>
      <c r="D180" s="19" t="s">
        <v>195</v>
      </c>
      <c r="E180" s="60" t="s">
        <v>21</v>
      </c>
      <c r="F180" s="60"/>
      <c r="G180" s="28">
        <f>G191</f>
        <v>140000</v>
      </c>
      <c r="H180" s="28">
        <f>H191</f>
        <v>29233</v>
      </c>
      <c r="I180" s="15">
        <f>I191</f>
        <v>0.20880714285714286</v>
      </c>
      <c r="J180" s="26"/>
    </row>
    <row r="181" spans="1:10" s="17" customFormat="1" ht="36" hidden="1" customHeight="1">
      <c r="A181" s="18" t="s">
        <v>58</v>
      </c>
      <c r="B181" s="19" t="s">
        <v>10</v>
      </c>
      <c r="C181" s="19" t="s">
        <v>55</v>
      </c>
      <c r="D181" s="19" t="s">
        <v>195</v>
      </c>
      <c r="E181" s="19"/>
      <c r="F181" s="19"/>
      <c r="G181" s="28">
        <f>G182</f>
        <v>130000</v>
      </c>
      <c r="H181" s="29"/>
      <c r="I181" s="15">
        <f t="shared" si="7"/>
        <v>0</v>
      </c>
      <c r="J181" s="26"/>
    </row>
    <row r="182" spans="1:10" s="17" customFormat="1" ht="35.25" hidden="1" customHeight="1">
      <c r="A182" s="18" t="s">
        <v>59</v>
      </c>
      <c r="B182" s="19" t="s">
        <v>10</v>
      </c>
      <c r="C182" s="19" t="s">
        <v>55</v>
      </c>
      <c r="D182" s="19" t="s">
        <v>195</v>
      </c>
      <c r="E182" s="19"/>
      <c r="F182" s="19"/>
      <c r="G182" s="28">
        <v>130000</v>
      </c>
      <c r="H182" s="29"/>
      <c r="I182" s="15">
        <f t="shared" si="7"/>
        <v>0</v>
      </c>
      <c r="J182" s="26"/>
    </row>
    <row r="183" spans="1:10" s="17" customFormat="1" ht="38.25" hidden="1" customHeight="1">
      <c r="A183" s="18" t="s">
        <v>60</v>
      </c>
      <c r="B183" s="19" t="s">
        <v>10</v>
      </c>
      <c r="C183" s="19" t="s">
        <v>55</v>
      </c>
      <c r="D183" s="19" t="s">
        <v>195</v>
      </c>
      <c r="E183" s="19"/>
      <c r="F183" s="19"/>
      <c r="G183" s="28">
        <v>30000</v>
      </c>
      <c r="H183" s="29"/>
      <c r="I183" s="15">
        <f t="shared" si="7"/>
        <v>0</v>
      </c>
      <c r="J183" s="26"/>
    </row>
    <row r="184" spans="1:10" s="17" customFormat="1" ht="3" hidden="1" customHeight="1">
      <c r="A184" s="18" t="s">
        <v>61</v>
      </c>
      <c r="B184" s="19" t="s">
        <v>10</v>
      </c>
      <c r="C184" s="19" t="s">
        <v>55</v>
      </c>
      <c r="D184" s="19" t="s">
        <v>195</v>
      </c>
      <c r="E184" s="19"/>
      <c r="F184" s="19"/>
      <c r="G184" s="28">
        <f>G185+G186+G187+G188+G189</f>
        <v>6000</v>
      </c>
      <c r="H184" s="29"/>
      <c r="I184" s="15">
        <f t="shared" si="7"/>
        <v>0</v>
      </c>
      <c r="J184" s="26"/>
    </row>
    <row r="185" spans="1:10" s="17" customFormat="1" ht="34.5" hidden="1" customHeight="1">
      <c r="A185" s="18" t="s">
        <v>56</v>
      </c>
      <c r="B185" s="19" t="s">
        <v>10</v>
      </c>
      <c r="C185" s="19" t="s">
        <v>55</v>
      </c>
      <c r="D185" s="19" t="s">
        <v>195</v>
      </c>
      <c r="E185" s="19"/>
      <c r="F185" s="19"/>
      <c r="G185" s="28">
        <v>0</v>
      </c>
      <c r="H185" s="29"/>
      <c r="I185" s="15" t="e">
        <f t="shared" si="7"/>
        <v>#DIV/0!</v>
      </c>
      <c r="J185" s="26"/>
    </row>
    <row r="186" spans="1:10" s="17" customFormat="1" ht="29.25" hidden="1" customHeight="1">
      <c r="A186" s="18" t="s">
        <v>60</v>
      </c>
      <c r="B186" s="19" t="s">
        <v>10</v>
      </c>
      <c r="C186" s="19" t="s">
        <v>55</v>
      </c>
      <c r="D186" s="19" t="s">
        <v>195</v>
      </c>
      <c r="E186" s="19"/>
      <c r="F186" s="19"/>
      <c r="G186" s="28">
        <v>3000</v>
      </c>
      <c r="H186" s="29"/>
      <c r="I186" s="15">
        <f t="shared" si="7"/>
        <v>0</v>
      </c>
      <c r="J186" s="26"/>
    </row>
    <row r="187" spans="1:10" s="17" customFormat="1" ht="39.75" hidden="1" customHeight="1">
      <c r="A187" s="18" t="s">
        <v>62</v>
      </c>
      <c r="B187" s="19" t="s">
        <v>10</v>
      </c>
      <c r="C187" s="19" t="s">
        <v>55</v>
      </c>
      <c r="D187" s="19" t="s">
        <v>195</v>
      </c>
      <c r="E187" s="19"/>
      <c r="F187" s="19"/>
      <c r="G187" s="28">
        <v>3000</v>
      </c>
      <c r="H187" s="29"/>
      <c r="I187" s="15">
        <f t="shared" si="7"/>
        <v>0</v>
      </c>
      <c r="J187" s="26"/>
    </row>
    <row r="188" spans="1:10" s="17" customFormat="1" ht="29.25" hidden="1" customHeight="1">
      <c r="A188" s="18" t="s">
        <v>63</v>
      </c>
      <c r="B188" s="19" t="s">
        <v>10</v>
      </c>
      <c r="C188" s="19" t="s">
        <v>55</v>
      </c>
      <c r="D188" s="19" t="s">
        <v>195</v>
      </c>
      <c r="E188" s="19"/>
      <c r="F188" s="19"/>
      <c r="G188" s="28">
        <v>0</v>
      </c>
      <c r="H188" s="29"/>
      <c r="I188" s="15" t="e">
        <f t="shared" si="7"/>
        <v>#DIV/0!</v>
      </c>
      <c r="J188" s="26"/>
    </row>
    <row r="189" spans="1:10" s="17" customFormat="1" ht="35.25" hidden="1" customHeight="1">
      <c r="A189" s="18" t="s">
        <v>57</v>
      </c>
      <c r="B189" s="19" t="s">
        <v>10</v>
      </c>
      <c r="C189" s="19" t="s">
        <v>55</v>
      </c>
      <c r="D189" s="19" t="s">
        <v>195</v>
      </c>
      <c r="E189" s="19"/>
      <c r="F189" s="19"/>
      <c r="G189" s="28">
        <v>0</v>
      </c>
      <c r="H189" s="29"/>
      <c r="I189" s="15" t="e">
        <f t="shared" si="7"/>
        <v>#DIV/0!</v>
      </c>
      <c r="J189" s="26"/>
    </row>
    <row r="190" spans="1:10" s="17" customFormat="1" ht="35.25" customHeight="1">
      <c r="A190" s="42" t="s">
        <v>30</v>
      </c>
      <c r="B190" s="19" t="s">
        <v>10</v>
      </c>
      <c r="C190" s="19" t="s">
        <v>55</v>
      </c>
      <c r="D190" s="19" t="s">
        <v>195</v>
      </c>
      <c r="E190" s="19" t="s">
        <v>179</v>
      </c>
      <c r="F190" s="19"/>
      <c r="G190" s="28">
        <f>G191</f>
        <v>140000</v>
      </c>
      <c r="H190" s="28">
        <f>H191</f>
        <v>29233</v>
      </c>
      <c r="I190" s="15">
        <f>I191</f>
        <v>0.20880714285714286</v>
      </c>
      <c r="J190" s="26"/>
    </row>
    <row r="191" spans="1:10" s="17" customFormat="1" ht="35.25" customHeight="1">
      <c r="A191" s="73" t="s">
        <v>193</v>
      </c>
      <c r="B191" s="55" t="s">
        <v>10</v>
      </c>
      <c r="C191" s="55" t="s">
        <v>55</v>
      </c>
      <c r="D191" s="55" t="s">
        <v>195</v>
      </c>
      <c r="E191" s="55" t="s">
        <v>179</v>
      </c>
      <c r="F191" s="55" t="s">
        <v>185</v>
      </c>
      <c r="G191" s="49">
        <v>140000</v>
      </c>
      <c r="H191" s="50">
        <v>29233</v>
      </c>
      <c r="I191" s="51">
        <f t="shared" si="7"/>
        <v>0.20880714285714286</v>
      </c>
      <c r="J191" s="26"/>
    </row>
    <row r="192" spans="1:10" s="17" customFormat="1" ht="39" customHeight="1">
      <c r="A192" s="41" t="s">
        <v>141</v>
      </c>
      <c r="B192" s="19" t="s">
        <v>10</v>
      </c>
      <c r="C192" s="19" t="s">
        <v>55</v>
      </c>
      <c r="D192" s="19" t="s">
        <v>163</v>
      </c>
      <c r="E192" s="19"/>
      <c r="F192" s="19"/>
      <c r="G192" s="28">
        <f>G196</f>
        <v>27015</v>
      </c>
      <c r="H192" s="28">
        <f>H196</f>
        <v>0</v>
      </c>
      <c r="I192" s="15">
        <f>I196</f>
        <v>0</v>
      </c>
      <c r="J192" s="26"/>
    </row>
    <row r="193" spans="1:10" s="17" customFormat="1" ht="41.25" customHeight="1">
      <c r="A193" s="42" t="s">
        <v>19</v>
      </c>
      <c r="B193" s="19" t="s">
        <v>10</v>
      </c>
      <c r="C193" s="19" t="s">
        <v>55</v>
      </c>
      <c r="D193" s="19" t="s">
        <v>196</v>
      </c>
      <c r="E193" s="60" t="s">
        <v>20</v>
      </c>
      <c r="F193" s="60"/>
      <c r="G193" s="28">
        <f>G196</f>
        <v>27015</v>
      </c>
      <c r="H193" s="28">
        <f>H196</f>
        <v>0</v>
      </c>
      <c r="I193" s="15">
        <f>I196</f>
        <v>0</v>
      </c>
      <c r="J193" s="26"/>
    </row>
    <row r="194" spans="1:10" s="17" customFormat="1" ht="50.25" customHeight="1">
      <c r="A194" s="42" t="s">
        <v>30</v>
      </c>
      <c r="B194" s="19" t="s">
        <v>10</v>
      </c>
      <c r="C194" s="19" t="s">
        <v>55</v>
      </c>
      <c r="D194" s="19" t="s">
        <v>196</v>
      </c>
      <c r="E194" s="60" t="s">
        <v>21</v>
      </c>
      <c r="F194" s="60"/>
      <c r="G194" s="28">
        <f>G196</f>
        <v>27015</v>
      </c>
      <c r="H194" s="28">
        <f>H196</f>
        <v>0</v>
      </c>
      <c r="I194" s="15">
        <f>I196</f>
        <v>0</v>
      </c>
      <c r="J194" s="26"/>
    </row>
    <row r="195" spans="1:10" s="17" customFormat="1" ht="37.9" customHeight="1">
      <c r="A195" s="42" t="s">
        <v>30</v>
      </c>
      <c r="B195" s="19" t="s">
        <v>10</v>
      </c>
      <c r="C195" s="19" t="s">
        <v>55</v>
      </c>
      <c r="D195" s="19" t="s">
        <v>196</v>
      </c>
      <c r="E195" s="60" t="s">
        <v>179</v>
      </c>
      <c r="F195" s="60"/>
      <c r="G195" s="28">
        <f>G196</f>
        <v>27015</v>
      </c>
      <c r="H195" s="28">
        <f>H196</f>
        <v>0</v>
      </c>
      <c r="I195" s="15">
        <f>I196</f>
        <v>0</v>
      </c>
      <c r="J195" s="26"/>
    </row>
    <row r="196" spans="1:10" s="17" customFormat="1" ht="40.15" customHeight="1">
      <c r="A196" s="45" t="s">
        <v>193</v>
      </c>
      <c r="B196" s="55" t="s">
        <v>10</v>
      </c>
      <c r="C196" s="55" t="s">
        <v>55</v>
      </c>
      <c r="D196" s="55" t="s">
        <v>196</v>
      </c>
      <c r="E196" s="61" t="s">
        <v>179</v>
      </c>
      <c r="F196" s="61" t="s">
        <v>197</v>
      </c>
      <c r="G196" s="49">
        <v>27015</v>
      </c>
      <c r="H196" s="50"/>
      <c r="I196" s="51">
        <f t="shared" si="7"/>
        <v>0</v>
      </c>
      <c r="J196" s="26"/>
    </row>
    <row r="197" spans="1:10" s="17" customFormat="1" ht="33" customHeight="1">
      <c r="A197" s="41" t="s">
        <v>142</v>
      </c>
      <c r="B197" s="19" t="s">
        <v>10</v>
      </c>
      <c r="C197" s="19" t="s">
        <v>55</v>
      </c>
      <c r="D197" s="19" t="s">
        <v>163</v>
      </c>
      <c r="E197" s="19"/>
      <c r="F197" s="19"/>
      <c r="G197" s="28">
        <f>G201</f>
        <v>360000</v>
      </c>
      <c r="H197" s="28">
        <f>H201</f>
        <v>0</v>
      </c>
      <c r="I197" s="15">
        <f>I201</f>
        <v>0</v>
      </c>
      <c r="J197" s="26"/>
    </row>
    <row r="198" spans="1:10" s="17" customFormat="1" ht="37.5" customHeight="1">
      <c r="A198" s="42" t="s">
        <v>19</v>
      </c>
      <c r="B198" s="19" t="s">
        <v>10</v>
      </c>
      <c r="C198" s="19" t="s">
        <v>55</v>
      </c>
      <c r="D198" s="19" t="s">
        <v>198</v>
      </c>
      <c r="E198" s="60" t="s">
        <v>20</v>
      </c>
      <c r="F198" s="60"/>
      <c r="G198" s="28">
        <f>G201</f>
        <v>360000</v>
      </c>
      <c r="H198" s="28">
        <f>H201</f>
        <v>0</v>
      </c>
      <c r="I198" s="15">
        <f>I201</f>
        <v>0</v>
      </c>
      <c r="J198" s="26"/>
    </row>
    <row r="199" spans="1:10" s="17" customFormat="1" ht="50.25" customHeight="1">
      <c r="A199" s="42" t="s">
        <v>30</v>
      </c>
      <c r="B199" s="19" t="s">
        <v>10</v>
      </c>
      <c r="C199" s="19" t="s">
        <v>55</v>
      </c>
      <c r="D199" s="19" t="s">
        <v>198</v>
      </c>
      <c r="E199" s="60" t="s">
        <v>21</v>
      </c>
      <c r="F199" s="60"/>
      <c r="G199" s="28">
        <f>G201</f>
        <v>360000</v>
      </c>
      <c r="H199" s="28">
        <f>H201</f>
        <v>0</v>
      </c>
      <c r="I199" s="15">
        <f>I201</f>
        <v>0</v>
      </c>
      <c r="J199" s="26"/>
    </row>
    <row r="200" spans="1:10" s="17" customFormat="1" ht="50.25" customHeight="1">
      <c r="A200" s="42" t="s">
        <v>30</v>
      </c>
      <c r="B200" s="19" t="s">
        <v>10</v>
      </c>
      <c r="C200" s="19" t="s">
        <v>55</v>
      </c>
      <c r="D200" s="19" t="s">
        <v>198</v>
      </c>
      <c r="E200" s="60" t="s">
        <v>179</v>
      </c>
      <c r="F200" s="60"/>
      <c r="G200" s="28">
        <f>G201</f>
        <v>360000</v>
      </c>
      <c r="H200" s="28">
        <f>H201</f>
        <v>0</v>
      </c>
      <c r="I200" s="15">
        <f>I201</f>
        <v>0</v>
      </c>
      <c r="J200" s="26"/>
    </row>
    <row r="201" spans="1:10" s="17" customFormat="1" ht="50.25" customHeight="1">
      <c r="A201" s="45" t="s">
        <v>193</v>
      </c>
      <c r="B201" s="55" t="s">
        <v>10</v>
      </c>
      <c r="C201" s="55" t="s">
        <v>55</v>
      </c>
      <c r="D201" s="55" t="s">
        <v>198</v>
      </c>
      <c r="E201" s="61" t="s">
        <v>179</v>
      </c>
      <c r="F201" s="61" t="s">
        <v>185</v>
      </c>
      <c r="G201" s="49">
        <v>360000</v>
      </c>
      <c r="H201" s="50"/>
      <c r="I201" s="51">
        <f t="shared" si="7"/>
        <v>0</v>
      </c>
      <c r="J201" s="26"/>
    </row>
    <row r="202" spans="1:10" s="17" customFormat="1" ht="43.5" customHeight="1">
      <c r="A202" s="41" t="s">
        <v>143</v>
      </c>
      <c r="B202" s="19" t="s">
        <v>10</v>
      </c>
      <c r="C202" s="19" t="s">
        <v>55</v>
      </c>
      <c r="D202" s="19" t="s">
        <v>163</v>
      </c>
      <c r="E202" s="19"/>
      <c r="F202" s="19"/>
      <c r="G202" s="28">
        <v>302572</v>
      </c>
      <c r="H202" s="28">
        <v>43849.5</v>
      </c>
      <c r="I202" s="15">
        <v>0.14499999999999999</v>
      </c>
      <c r="J202" s="26"/>
    </row>
    <row r="203" spans="1:10" s="17" customFormat="1" ht="34.5" customHeight="1">
      <c r="A203" s="42" t="s">
        <v>19</v>
      </c>
      <c r="B203" s="19" t="s">
        <v>10</v>
      </c>
      <c r="C203" s="19" t="s">
        <v>55</v>
      </c>
      <c r="D203" s="19" t="s">
        <v>199</v>
      </c>
      <c r="E203" s="60" t="s">
        <v>20</v>
      </c>
      <c r="F203" s="60"/>
      <c r="G203" s="28">
        <v>302572</v>
      </c>
      <c r="H203" s="28">
        <v>43849.5</v>
      </c>
      <c r="I203" s="15">
        <v>0.14499999999999999</v>
      </c>
      <c r="J203" s="26"/>
    </row>
    <row r="204" spans="1:10" s="17" customFormat="1" ht="35.25" customHeight="1">
      <c r="A204" s="42" t="s">
        <v>30</v>
      </c>
      <c r="B204" s="19" t="s">
        <v>10</v>
      </c>
      <c r="C204" s="19" t="s">
        <v>55</v>
      </c>
      <c r="D204" s="19" t="s">
        <v>199</v>
      </c>
      <c r="E204" s="60" t="s">
        <v>21</v>
      </c>
      <c r="F204" s="60"/>
      <c r="G204" s="28">
        <v>302572</v>
      </c>
      <c r="H204" s="28">
        <v>43859.5</v>
      </c>
      <c r="I204" s="15">
        <v>0.14499999999999999</v>
      </c>
      <c r="J204" s="26"/>
    </row>
    <row r="205" spans="1:10" s="17" customFormat="1" ht="35.25" customHeight="1">
      <c r="A205" s="42" t="s">
        <v>30</v>
      </c>
      <c r="B205" s="19" t="s">
        <v>10</v>
      </c>
      <c r="C205" s="19" t="s">
        <v>55</v>
      </c>
      <c r="D205" s="19" t="s">
        <v>199</v>
      </c>
      <c r="E205" s="60" t="s">
        <v>179</v>
      </c>
      <c r="F205" s="60"/>
      <c r="G205" s="28">
        <v>302572</v>
      </c>
      <c r="H205" s="28">
        <v>43849.5</v>
      </c>
      <c r="I205" s="15">
        <v>0.14499999999999999</v>
      </c>
      <c r="J205" s="26"/>
    </row>
    <row r="206" spans="1:10" s="17" customFormat="1" ht="28.5" customHeight="1">
      <c r="A206" s="68" t="s">
        <v>193</v>
      </c>
      <c r="B206" s="69" t="s">
        <v>10</v>
      </c>
      <c r="C206" s="69" t="s">
        <v>55</v>
      </c>
      <c r="D206" s="69" t="s">
        <v>199</v>
      </c>
      <c r="E206" s="70" t="s">
        <v>179</v>
      </c>
      <c r="F206" s="70" t="s">
        <v>178</v>
      </c>
      <c r="G206" s="56">
        <v>247572</v>
      </c>
      <c r="H206" s="57"/>
      <c r="I206" s="58">
        <f t="shared" ref="I206" si="12">H206/G206</f>
        <v>0</v>
      </c>
      <c r="J206" s="26"/>
    </row>
    <row r="207" spans="1:10" s="17" customFormat="1" ht="24" customHeight="1">
      <c r="A207" s="68" t="s">
        <v>193</v>
      </c>
      <c r="B207" s="69" t="s">
        <v>10</v>
      </c>
      <c r="C207" s="69" t="s">
        <v>55</v>
      </c>
      <c r="D207" s="69" t="s">
        <v>199</v>
      </c>
      <c r="E207" s="70" t="s">
        <v>179</v>
      </c>
      <c r="F207" s="70" t="s">
        <v>185</v>
      </c>
      <c r="G207" s="56">
        <v>55000</v>
      </c>
      <c r="H207" s="57">
        <v>43849.5</v>
      </c>
      <c r="I207" s="58">
        <f t="shared" si="7"/>
        <v>0.7972636363636364</v>
      </c>
      <c r="J207" s="26"/>
    </row>
    <row r="208" spans="1:10" s="17" customFormat="1" ht="18.75" customHeight="1">
      <c r="A208" s="22" t="s">
        <v>64</v>
      </c>
      <c r="B208" s="40" t="s">
        <v>10</v>
      </c>
      <c r="C208" s="40" t="s">
        <v>65</v>
      </c>
      <c r="D208" s="40"/>
      <c r="E208" s="40"/>
      <c r="F208" s="40"/>
      <c r="G208" s="24">
        <f>G214</f>
        <v>15000</v>
      </c>
      <c r="H208" s="24">
        <f>H214</f>
        <v>5000</v>
      </c>
      <c r="I208" s="43">
        <f>I214</f>
        <v>0.33333333333333331</v>
      </c>
      <c r="J208" s="26"/>
    </row>
    <row r="209" spans="1:10" s="17" customFormat="1" ht="65.25" customHeight="1">
      <c r="A209" s="18" t="s">
        <v>124</v>
      </c>
      <c r="B209" s="19" t="s">
        <v>10</v>
      </c>
      <c r="C209" s="19" t="s">
        <v>66</v>
      </c>
      <c r="D209" s="19" t="s">
        <v>105</v>
      </c>
      <c r="E209" s="19"/>
      <c r="F209" s="19"/>
      <c r="G209" s="28">
        <f>G214</f>
        <v>15000</v>
      </c>
      <c r="H209" s="28">
        <f>H214</f>
        <v>5000</v>
      </c>
      <c r="I209" s="15">
        <f>I214</f>
        <v>0.33333333333333331</v>
      </c>
      <c r="J209" s="26"/>
    </row>
    <row r="210" spans="1:10" s="17" customFormat="1" ht="49.5" customHeight="1">
      <c r="A210" s="96" t="s">
        <v>113</v>
      </c>
      <c r="B210" s="19" t="s">
        <v>10</v>
      </c>
      <c r="C210" s="19" t="s">
        <v>66</v>
      </c>
      <c r="D210" s="19" t="s">
        <v>97</v>
      </c>
      <c r="E210" s="19"/>
      <c r="F210" s="19"/>
      <c r="G210" s="28">
        <f>G214</f>
        <v>15000</v>
      </c>
      <c r="H210" s="28">
        <f>H214</f>
        <v>5000</v>
      </c>
      <c r="I210" s="15">
        <f>I214</f>
        <v>0.33333333333333331</v>
      </c>
      <c r="J210" s="26"/>
    </row>
    <row r="211" spans="1:10" s="17" customFormat="1" ht="41.25" customHeight="1">
      <c r="A211" s="18" t="s">
        <v>67</v>
      </c>
      <c r="B211" s="19" t="s">
        <v>10</v>
      </c>
      <c r="C211" s="19" t="s">
        <v>66</v>
      </c>
      <c r="D211" s="19" t="s">
        <v>107</v>
      </c>
      <c r="E211" s="19" t="s">
        <v>99</v>
      </c>
      <c r="F211" s="19"/>
      <c r="G211" s="28">
        <f>G214</f>
        <v>15000</v>
      </c>
      <c r="H211" s="28">
        <f>H214</f>
        <v>5000</v>
      </c>
      <c r="I211" s="15">
        <f>I214</f>
        <v>0.33333333333333331</v>
      </c>
      <c r="J211" s="26"/>
    </row>
    <row r="212" spans="1:10" s="17" customFormat="1" ht="36.75" customHeight="1">
      <c r="A212" s="42" t="s">
        <v>19</v>
      </c>
      <c r="B212" s="19" t="s">
        <v>10</v>
      </c>
      <c r="C212" s="19" t="s">
        <v>66</v>
      </c>
      <c r="D212" s="19" t="s">
        <v>107</v>
      </c>
      <c r="E212" s="60" t="s">
        <v>20</v>
      </c>
      <c r="F212" s="60"/>
      <c r="G212" s="28">
        <f>G214</f>
        <v>15000</v>
      </c>
      <c r="H212" s="28">
        <f>H214</f>
        <v>5000</v>
      </c>
      <c r="I212" s="15">
        <f>I214</f>
        <v>0.33333333333333331</v>
      </c>
      <c r="J212" s="26"/>
    </row>
    <row r="213" spans="1:10" s="17" customFormat="1" ht="39" customHeight="1">
      <c r="A213" s="42" t="s">
        <v>30</v>
      </c>
      <c r="B213" s="19" t="s">
        <v>10</v>
      </c>
      <c r="C213" s="19" t="s">
        <v>66</v>
      </c>
      <c r="D213" s="19" t="s">
        <v>107</v>
      </c>
      <c r="E213" s="19" t="s">
        <v>21</v>
      </c>
      <c r="F213" s="19"/>
      <c r="G213" s="28">
        <f>G214</f>
        <v>15000</v>
      </c>
      <c r="H213" s="28">
        <f>H214</f>
        <v>5000</v>
      </c>
      <c r="I213" s="15">
        <f>I214</f>
        <v>0.33333333333333331</v>
      </c>
      <c r="J213" s="26"/>
    </row>
    <row r="214" spans="1:10" s="17" customFormat="1" ht="39" customHeight="1">
      <c r="A214" s="45" t="s">
        <v>193</v>
      </c>
      <c r="B214" s="55" t="s">
        <v>10</v>
      </c>
      <c r="C214" s="55" t="s">
        <v>66</v>
      </c>
      <c r="D214" s="55" t="s">
        <v>107</v>
      </c>
      <c r="E214" s="55" t="s">
        <v>179</v>
      </c>
      <c r="F214" s="55" t="s">
        <v>185</v>
      </c>
      <c r="G214" s="49">
        <v>15000</v>
      </c>
      <c r="H214" s="50">
        <v>5000</v>
      </c>
      <c r="I214" s="51">
        <f t="shared" si="7"/>
        <v>0.33333333333333331</v>
      </c>
      <c r="J214" s="26"/>
    </row>
    <row r="215" spans="1:10" s="17" customFormat="1" ht="39" customHeight="1">
      <c r="A215" s="22" t="s">
        <v>79</v>
      </c>
      <c r="B215" s="40" t="s">
        <v>10</v>
      </c>
      <c r="C215" s="40" t="s">
        <v>80</v>
      </c>
      <c r="D215" s="40"/>
      <c r="E215" s="40"/>
      <c r="F215" s="40"/>
      <c r="G215" s="24">
        <f>G221</f>
        <v>2198000</v>
      </c>
      <c r="H215" s="24">
        <f>H221</f>
        <v>0</v>
      </c>
      <c r="I215" s="43">
        <f>I221</f>
        <v>0</v>
      </c>
      <c r="J215" s="26"/>
    </row>
    <row r="216" spans="1:10" s="17" customFormat="1" ht="21.75" customHeight="1">
      <c r="A216" s="42" t="s">
        <v>81</v>
      </c>
      <c r="B216" s="60" t="s">
        <v>10</v>
      </c>
      <c r="C216" s="60" t="s">
        <v>82</v>
      </c>
      <c r="D216" s="60" t="s">
        <v>145</v>
      </c>
      <c r="E216" s="60"/>
      <c r="F216" s="60"/>
      <c r="G216" s="28">
        <f>G221</f>
        <v>2198000</v>
      </c>
      <c r="H216" s="28">
        <f>H221</f>
        <v>0</v>
      </c>
      <c r="I216" s="15">
        <f>I221</f>
        <v>0</v>
      </c>
      <c r="J216" s="26"/>
    </row>
    <row r="217" spans="1:10" s="17" customFormat="1" ht="39" customHeight="1">
      <c r="A217" s="42" t="s">
        <v>83</v>
      </c>
      <c r="B217" s="60" t="s">
        <v>10</v>
      </c>
      <c r="C217" s="60" t="s">
        <v>82</v>
      </c>
      <c r="D217" s="60" t="s">
        <v>200</v>
      </c>
      <c r="E217" s="60"/>
      <c r="F217" s="60"/>
      <c r="G217" s="28">
        <f>G221</f>
        <v>2198000</v>
      </c>
      <c r="H217" s="28">
        <f>H221</f>
        <v>0</v>
      </c>
      <c r="I217" s="15">
        <f>I221</f>
        <v>0</v>
      </c>
      <c r="J217" s="26"/>
    </row>
    <row r="218" spans="1:10" s="17" customFormat="1" ht="54" customHeight="1">
      <c r="A218" s="18" t="s">
        <v>84</v>
      </c>
      <c r="B218" s="60" t="s">
        <v>10</v>
      </c>
      <c r="C218" s="60" t="s">
        <v>82</v>
      </c>
      <c r="D218" s="60" t="s">
        <v>200</v>
      </c>
      <c r="E218" s="60" t="s">
        <v>99</v>
      </c>
      <c r="F218" s="60"/>
      <c r="G218" s="28">
        <f>G221</f>
        <v>2198000</v>
      </c>
      <c r="H218" s="28">
        <f>H221</f>
        <v>0</v>
      </c>
      <c r="I218" s="15">
        <f>I221</f>
        <v>0</v>
      </c>
      <c r="J218" s="26"/>
    </row>
    <row r="219" spans="1:10" s="17" customFormat="1" ht="39" customHeight="1">
      <c r="A219" s="71" t="s">
        <v>76</v>
      </c>
      <c r="B219" s="60" t="s">
        <v>10</v>
      </c>
      <c r="C219" s="60" t="s">
        <v>82</v>
      </c>
      <c r="D219" s="60" t="s">
        <v>200</v>
      </c>
      <c r="E219" s="60" t="s">
        <v>77</v>
      </c>
      <c r="F219" s="60"/>
      <c r="G219" s="28">
        <f>G221</f>
        <v>2198000</v>
      </c>
      <c r="H219" s="28">
        <f>H221</f>
        <v>0</v>
      </c>
      <c r="I219" s="15">
        <f>I221</f>
        <v>0</v>
      </c>
      <c r="J219" s="26"/>
    </row>
    <row r="220" spans="1:10" s="17" customFormat="1" ht="39" customHeight="1">
      <c r="A220" s="18" t="s">
        <v>85</v>
      </c>
      <c r="B220" s="60" t="s">
        <v>10</v>
      </c>
      <c r="C220" s="60" t="s">
        <v>82</v>
      </c>
      <c r="D220" s="60" t="s">
        <v>200</v>
      </c>
      <c r="E220" s="72" t="s">
        <v>78</v>
      </c>
      <c r="F220" s="72"/>
      <c r="G220" s="28">
        <f>G221</f>
        <v>2198000</v>
      </c>
      <c r="H220" s="28">
        <f>H221</f>
        <v>0</v>
      </c>
      <c r="I220" s="15">
        <f>I221</f>
        <v>0</v>
      </c>
      <c r="J220" s="26"/>
    </row>
    <row r="221" spans="1:10" s="17" customFormat="1" ht="39" customHeight="1">
      <c r="A221" s="73" t="s">
        <v>85</v>
      </c>
      <c r="B221" s="61" t="s">
        <v>10</v>
      </c>
      <c r="C221" s="61" t="s">
        <v>82</v>
      </c>
      <c r="D221" s="61" t="s">
        <v>200</v>
      </c>
      <c r="E221" s="74" t="s">
        <v>78</v>
      </c>
      <c r="F221" s="74" t="s">
        <v>201</v>
      </c>
      <c r="G221" s="49">
        <v>2198000</v>
      </c>
      <c r="H221" s="50"/>
      <c r="I221" s="51">
        <f t="shared" si="7"/>
        <v>0</v>
      </c>
      <c r="J221" s="26"/>
    </row>
    <row r="222" spans="1:10" s="17" customFormat="1" ht="18" customHeight="1">
      <c r="A222" s="22" t="s">
        <v>68</v>
      </c>
      <c r="B222" s="40" t="s">
        <v>10</v>
      </c>
      <c r="C222" s="40" t="s">
        <v>69</v>
      </c>
      <c r="D222" s="40"/>
      <c r="E222" s="40"/>
      <c r="F222" s="40"/>
      <c r="G222" s="24">
        <f>G229+G233</f>
        <v>205000</v>
      </c>
      <c r="H222" s="24">
        <f>H229+H233</f>
        <v>0</v>
      </c>
      <c r="I222" s="43">
        <f>I229+I233</f>
        <v>0</v>
      </c>
      <c r="J222" s="26"/>
    </row>
    <row r="223" spans="1:10" s="17" customFormat="1" ht="18" customHeight="1">
      <c r="A223" s="62" t="s">
        <v>111</v>
      </c>
      <c r="B223" s="63" t="s">
        <v>10</v>
      </c>
      <c r="C223" s="63" t="s">
        <v>70</v>
      </c>
      <c r="D223" s="19" t="s">
        <v>144</v>
      </c>
      <c r="E223" s="63"/>
      <c r="F223" s="63"/>
      <c r="G223" s="33">
        <f>G229+G233</f>
        <v>205000</v>
      </c>
      <c r="H223" s="33">
        <f>H229+H233</f>
        <v>0</v>
      </c>
      <c r="I223" s="15">
        <f>I229+I233</f>
        <v>0</v>
      </c>
      <c r="J223" s="26"/>
    </row>
    <row r="224" spans="1:10" s="17" customFormat="1" ht="44.25" customHeight="1">
      <c r="A224" s="18" t="s">
        <v>125</v>
      </c>
      <c r="B224" s="19" t="s">
        <v>10</v>
      </c>
      <c r="C224" s="19" t="s">
        <v>70</v>
      </c>
      <c r="D224" s="19" t="s">
        <v>202</v>
      </c>
      <c r="E224" s="19"/>
      <c r="F224" s="19"/>
      <c r="G224" s="28">
        <f>G229</f>
        <v>30000</v>
      </c>
      <c r="H224" s="28">
        <f>H229</f>
        <v>0</v>
      </c>
      <c r="I224" s="15">
        <f>I229</f>
        <v>0</v>
      </c>
      <c r="J224" s="26"/>
    </row>
    <row r="225" spans="1:10" s="17" customFormat="1" ht="44.25" customHeight="1">
      <c r="A225" s="96" t="s">
        <v>112</v>
      </c>
      <c r="B225" s="19" t="s">
        <v>10</v>
      </c>
      <c r="C225" s="19" t="s">
        <v>70</v>
      </c>
      <c r="D225" s="19" t="s">
        <v>202</v>
      </c>
      <c r="E225" s="19"/>
      <c r="F225" s="19"/>
      <c r="G225" s="28">
        <f>G229</f>
        <v>30000</v>
      </c>
      <c r="H225" s="28">
        <f>H229</f>
        <v>0</v>
      </c>
      <c r="I225" s="15">
        <f>I229</f>
        <v>0</v>
      </c>
      <c r="J225" s="26"/>
    </row>
    <row r="226" spans="1:10" s="17" customFormat="1" ht="33.75" customHeight="1">
      <c r="A226" s="18" t="s">
        <v>71</v>
      </c>
      <c r="B226" s="19" t="s">
        <v>10</v>
      </c>
      <c r="C226" s="19" t="s">
        <v>70</v>
      </c>
      <c r="D226" s="19" t="s">
        <v>202</v>
      </c>
      <c r="E226" s="19" t="s">
        <v>99</v>
      </c>
      <c r="F226" s="19"/>
      <c r="G226" s="28">
        <f>G229</f>
        <v>30000</v>
      </c>
      <c r="H226" s="28">
        <f>H229</f>
        <v>0</v>
      </c>
      <c r="I226" s="15">
        <f>I229</f>
        <v>0</v>
      </c>
      <c r="J226" s="26"/>
    </row>
    <row r="227" spans="1:10" s="17" customFormat="1" ht="30" customHeight="1">
      <c r="A227" s="42" t="s">
        <v>72</v>
      </c>
      <c r="B227" s="19" t="s">
        <v>10</v>
      </c>
      <c r="C227" s="19" t="s">
        <v>70</v>
      </c>
      <c r="D227" s="19" t="s">
        <v>202</v>
      </c>
      <c r="E227" s="60" t="s">
        <v>73</v>
      </c>
      <c r="F227" s="60"/>
      <c r="G227" s="28">
        <f>G229</f>
        <v>30000</v>
      </c>
      <c r="H227" s="28">
        <f>H229</f>
        <v>0</v>
      </c>
      <c r="I227" s="15">
        <f>I229</f>
        <v>0</v>
      </c>
      <c r="J227" s="26"/>
    </row>
    <row r="228" spans="1:10" s="17" customFormat="1" ht="39" customHeight="1">
      <c r="A228" s="42" t="s">
        <v>74</v>
      </c>
      <c r="B228" s="19" t="s">
        <v>10</v>
      </c>
      <c r="C228" s="19" t="s">
        <v>70</v>
      </c>
      <c r="D228" s="19" t="s">
        <v>202</v>
      </c>
      <c r="E228" s="60" t="s">
        <v>203</v>
      </c>
      <c r="F228" s="60"/>
      <c r="G228" s="28">
        <f>G229</f>
        <v>30000</v>
      </c>
      <c r="H228" s="28">
        <f>H229</f>
        <v>0</v>
      </c>
      <c r="I228" s="15">
        <f>I229</f>
        <v>0</v>
      </c>
      <c r="J228" s="26"/>
    </row>
    <row r="229" spans="1:10" s="17" customFormat="1" ht="39" customHeight="1">
      <c r="A229" s="75" t="s">
        <v>205</v>
      </c>
      <c r="B229" s="55" t="s">
        <v>10</v>
      </c>
      <c r="C229" s="55" t="s">
        <v>70</v>
      </c>
      <c r="D229" s="55" t="s">
        <v>202</v>
      </c>
      <c r="E229" s="61" t="s">
        <v>203</v>
      </c>
      <c r="F229" s="61" t="s">
        <v>204</v>
      </c>
      <c r="G229" s="49">
        <v>30000</v>
      </c>
      <c r="H229" s="50"/>
      <c r="I229" s="51">
        <f t="shared" ref="I229:I242" si="13">H229/G229</f>
        <v>0</v>
      </c>
      <c r="J229" s="26"/>
    </row>
    <row r="230" spans="1:10" s="17" customFormat="1" ht="109.15" customHeight="1">
      <c r="A230" s="71" t="s">
        <v>75</v>
      </c>
      <c r="B230" s="19" t="s">
        <v>34</v>
      </c>
      <c r="C230" s="19" t="s">
        <v>70</v>
      </c>
      <c r="D230" s="19" t="s">
        <v>220</v>
      </c>
      <c r="E230" s="60" t="s">
        <v>99</v>
      </c>
      <c r="F230" s="60"/>
      <c r="G230" s="28">
        <f>G233</f>
        <v>175000</v>
      </c>
      <c r="H230" s="28">
        <f>H233</f>
        <v>0</v>
      </c>
      <c r="I230" s="15">
        <f>I233</f>
        <v>0</v>
      </c>
      <c r="J230" s="26"/>
    </row>
    <row r="231" spans="1:10" s="17" customFormat="1" ht="49.9" customHeight="1">
      <c r="A231" s="71" t="s">
        <v>111</v>
      </c>
      <c r="B231" s="19" t="s">
        <v>34</v>
      </c>
      <c r="C231" s="19" t="s">
        <v>70</v>
      </c>
      <c r="D231" s="19" t="s">
        <v>220</v>
      </c>
      <c r="E231" s="60" t="s">
        <v>77</v>
      </c>
      <c r="F231" s="60"/>
      <c r="G231" s="28">
        <f>G233</f>
        <v>175000</v>
      </c>
      <c r="H231" s="28">
        <f>H233</f>
        <v>0</v>
      </c>
      <c r="I231" s="15">
        <f>I233</f>
        <v>0</v>
      </c>
      <c r="J231" s="26"/>
    </row>
    <row r="232" spans="1:10" s="17" customFormat="1" ht="49.9" customHeight="1">
      <c r="A232" s="71" t="s">
        <v>206</v>
      </c>
      <c r="B232" s="19" t="s">
        <v>34</v>
      </c>
      <c r="C232" s="19" t="s">
        <v>70</v>
      </c>
      <c r="D232" s="19" t="s">
        <v>219</v>
      </c>
      <c r="E232" s="60" t="s">
        <v>78</v>
      </c>
      <c r="F232" s="60"/>
      <c r="G232" s="28">
        <f>G233</f>
        <v>175000</v>
      </c>
      <c r="H232" s="28">
        <f>H233</f>
        <v>0</v>
      </c>
      <c r="I232" s="15">
        <f>I233</f>
        <v>0</v>
      </c>
      <c r="J232" s="26"/>
    </row>
    <row r="233" spans="1:10" s="17" customFormat="1" ht="45.6" customHeight="1">
      <c r="A233" s="76" t="s">
        <v>207</v>
      </c>
      <c r="B233" s="55" t="s">
        <v>34</v>
      </c>
      <c r="C233" s="55" t="s">
        <v>70</v>
      </c>
      <c r="D233" s="55" t="s">
        <v>219</v>
      </c>
      <c r="E233" s="61" t="s">
        <v>78</v>
      </c>
      <c r="F233" s="61" t="s">
        <v>201</v>
      </c>
      <c r="G233" s="49">
        <v>175000</v>
      </c>
      <c r="H233" s="50"/>
      <c r="I233" s="51">
        <f t="shared" si="13"/>
        <v>0</v>
      </c>
      <c r="J233" s="26"/>
    </row>
    <row r="234" spans="1:10" s="17" customFormat="1" ht="57" hidden="1" customHeight="1">
      <c r="A234" s="73" t="s">
        <v>86</v>
      </c>
      <c r="B234" s="61" t="s">
        <v>10</v>
      </c>
      <c r="C234" s="61" t="s">
        <v>82</v>
      </c>
      <c r="D234" s="61" t="s">
        <v>87</v>
      </c>
      <c r="E234" s="61"/>
      <c r="F234" s="61"/>
      <c r="G234" s="49">
        <v>0</v>
      </c>
      <c r="H234" s="50"/>
      <c r="I234" s="51" t="e">
        <f t="shared" si="13"/>
        <v>#DIV/0!</v>
      </c>
      <c r="J234" s="26"/>
    </row>
    <row r="235" spans="1:10" s="17" customFormat="1" ht="21" hidden="1" customHeight="1">
      <c r="A235" s="77" t="s">
        <v>76</v>
      </c>
      <c r="B235" s="61" t="s">
        <v>10</v>
      </c>
      <c r="C235" s="61" t="s">
        <v>82</v>
      </c>
      <c r="D235" s="61" t="s">
        <v>87</v>
      </c>
      <c r="E235" s="61" t="s">
        <v>77</v>
      </c>
      <c r="F235" s="61" t="s">
        <v>77</v>
      </c>
      <c r="G235" s="49">
        <v>0</v>
      </c>
      <c r="H235" s="50"/>
      <c r="I235" s="51" t="e">
        <f t="shared" si="13"/>
        <v>#DIV/0!</v>
      </c>
      <c r="J235" s="26"/>
    </row>
    <row r="236" spans="1:10" s="17" customFormat="1" ht="20.25" hidden="1" customHeight="1">
      <c r="A236" s="73" t="s">
        <v>85</v>
      </c>
      <c r="B236" s="61" t="s">
        <v>10</v>
      </c>
      <c r="C236" s="61" t="s">
        <v>82</v>
      </c>
      <c r="D236" s="61" t="s">
        <v>87</v>
      </c>
      <c r="E236" s="74" t="s">
        <v>78</v>
      </c>
      <c r="F236" s="74" t="s">
        <v>78</v>
      </c>
      <c r="G236" s="49">
        <v>0</v>
      </c>
      <c r="H236" s="50"/>
      <c r="I236" s="51" t="e">
        <f t="shared" si="13"/>
        <v>#DIV/0!</v>
      </c>
      <c r="J236" s="26"/>
    </row>
    <row r="237" spans="1:10" s="17" customFormat="1" ht="22.5" customHeight="1">
      <c r="A237" s="78" t="s">
        <v>88</v>
      </c>
      <c r="B237" s="40" t="s">
        <v>10</v>
      </c>
      <c r="C237" s="79" t="s">
        <v>89</v>
      </c>
      <c r="D237" s="79"/>
      <c r="E237" s="79"/>
      <c r="F237" s="79"/>
      <c r="G237" s="24">
        <f>G242</f>
        <v>15000</v>
      </c>
      <c r="H237" s="24">
        <f>H242</f>
        <v>0</v>
      </c>
      <c r="I237" s="43">
        <f>I242</f>
        <v>0</v>
      </c>
      <c r="J237" s="26"/>
    </row>
    <row r="238" spans="1:10" s="17" customFormat="1" ht="18.75" customHeight="1">
      <c r="A238" s="80" t="s">
        <v>88</v>
      </c>
      <c r="B238" s="19" t="s">
        <v>10</v>
      </c>
      <c r="C238" s="81" t="s">
        <v>208</v>
      </c>
      <c r="D238" s="81" t="s">
        <v>146</v>
      </c>
      <c r="E238" s="81"/>
      <c r="F238" s="81"/>
      <c r="G238" s="82">
        <f>G242</f>
        <v>15000</v>
      </c>
      <c r="H238" s="82">
        <f>H242</f>
        <v>0</v>
      </c>
      <c r="I238" s="15">
        <f>I242</f>
        <v>0</v>
      </c>
      <c r="J238" s="26"/>
    </row>
    <row r="239" spans="1:10" s="17" customFormat="1" ht="30.75" customHeight="1">
      <c r="A239" s="42" t="s">
        <v>90</v>
      </c>
      <c r="B239" s="19" t="s">
        <v>10</v>
      </c>
      <c r="C239" s="81" t="s">
        <v>208</v>
      </c>
      <c r="D239" s="72" t="s">
        <v>209</v>
      </c>
      <c r="E239" s="72"/>
      <c r="F239" s="72"/>
      <c r="G239" s="82">
        <f>G242</f>
        <v>15000</v>
      </c>
      <c r="H239" s="82">
        <f>H242</f>
        <v>0</v>
      </c>
      <c r="I239" s="15">
        <f>I242</f>
        <v>0</v>
      </c>
      <c r="J239" s="26"/>
    </row>
    <row r="240" spans="1:10" s="17" customFormat="1" ht="77.25" customHeight="1">
      <c r="A240" s="18" t="s">
        <v>91</v>
      </c>
      <c r="B240" s="19" t="s">
        <v>10</v>
      </c>
      <c r="C240" s="81" t="s">
        <v>208</v>
      </c>
      <c r="D240" s="72" t="s">
        <v>209</v>
      </c>
      <c r="E240" s="72" t="s">
        <v>99</v>
      </c>
      <c r="F240" s="72"/>
      <c r="G240" s="82">
        <f>G242</f>
        <v>15000</v>
      </c>
      <c r="H240" s="82">
        <f>H242</f>
        <v>0</v>
      </c>
      <c r="I240" s="15">
        <f>I242</f>
        <v>0</v>
      </c>
      <c r="J240" s="26"/>
    </row>
    <row r="241" spans="1:10" s="17" customFormat="1" ht="25.5" customHeight="1">
      <c r="A241" s="71" t="s">
        <v>76</v>
      </c>
      <c r="B241" s="19" t="s">
        <v>10</v>
      </c>
      <c r="C241" s="81" t="s">
        <v>208</v>
      </c>
      <c r="D241" s="72" t="s">
        <v>209</v>
      </c>
      <c r="E241" s="72" t="s">
        <v>77</v>
      </c>
      <c r="F241" s="72"/>
      <c r="G241" s="82">
        <f>G242</f>
        <v>15000</v>
      </c>
      <c r="H241" s="82">
        <f>H242</f>
        <v>0</v>
      </c>
      <c r="I241" s="15">
        <f>I242</f>
        <v>0</v>
      </c>
      <c r="J241" s="26"/>
    </row>
    <row r="242" spans="1:10" s="17" customFormat="1" ht="30.75" customHeight="1">
      <c r="A242" s="73" t="s">
        <v>85</v>
      </c>
      <c r="B242" s="83" t="s">
        <v>10</v>
      </c>
      <c r="C242" s="84" t="s">
        <v>208</v>
      </c>
      <c r="D242" s="74" t="s">
        <v>209</v>
      </c>
      <c r="E242" s="85" t="s">
        <v>78</v>
      </c>
      <c r="F242" s="85" t="s">
        <v>201</v>
      </c>
      <c r="G242" s="86">
        <v>15000</v>
      </c>
      <c r="H242" s="50">
        <v>0</v>
      </c>
      <c r="I242" s="51">
        <f t="shared" si="13"/>
        <v>0</v>
      </c>
      <c r="J242" s="26"/>
    </row>
    <row r="243" spans="1:10" s="17" customFormat="1" ht="16.5" customHeight="1">
      <c r="A243" s="87" t="s">
        <v>92</v>
      </c>
      <c r="B243" s="88"/>
      <c r="C243" s="88"/>
      <c r="D243" s="88"/>
      <c r="E243" s="88"/>
      <c r="F243" s="88"/>
      <c r="G243" s="89">
        <v>9026705</v>
      </c>
      <c r="H243" s="89">
        <v>2227921.0499999998</v>
      </c>
      <c r="I243" s="90">
        <v>0.247</v>
      </c>
    </row>
    <row r="244" spans="1:10" s="4" customFormat="1" ht="15.75">
      <c r="G244" s="6"/>
    </row>
    <row r="245" spans="1:10" s="4" customFormat="1" ht="15.75">
      <c r="G245" s="6"/>
    </row>
  </sheetData>
  <mergeCells count="11">
    <mergeCell ref="A5:I7"/>
    <mergeCell ref="L3:M3"/>
    <mergeCell ref="H8:H9"/>
    <mergeCell ref="I8:I9"/>
    <mergeCell ref="A8:A9"/>
    <mergeCell ref="B8:B9"/>
    <mergeCell ref="C8:C9"/>
    <mergeCell ref="D8:D9"/>
    <mergeCell ref="F8:F9"/>
    <mergeCell ref="G8:G9"/>
    <mergeCell ref="E8:E9"/>
  </mergeCells>
  <pageMargins left="0.19685039370078741" right="0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2018-05-03T05:57:02Z</dcterms:modified>
</cp:coreProperties>
</file>