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 activeTab="2"/>
  </bookViews>
  <sheets>
    <sheet name="Прил.2" sheetId="1" r:id="rId1"/>
    <sheet name="Прил.1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8" i="3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17"/>
  <c r="J26"/>
  <c r="J94"/>
  <c r="J117"/>
  <c r="J120"/>
  <c r="J142"/>
  <c r="J143"/>
  <c r="J157"/>
  <c r="J185"/>
  <c r="J169"/>
  <c r="J160"/>
  <c r="J144"/>
  <c r="J118"/>
  <c r="J108"/>
  <c r="J69"/>
  <c r="J51"/>
  <c r="J29"/>
  <c r="J40"/>
  <c r="J36"/>
  <c r="J31"/>
  <c r="I185"/>
  <c r="I157"/>
  <c r="I143" s="1"/>
  <c r="I120"/>
  <c r="I119"/>
  <c r="I117"/>
  <c r="I69"/>
  <c r="I68"/>
  <c r="I51"/>
  <c r="I40"/>
  <c r="I35" s="1"/>
  <c r="I31"/>
  <c r="I29"/>
  <c r="I18"/>
  <c r="J18" l="1"/>
  <c r="J17" s="1"/>
  <c r="I27"/>
  <c r="J35"/>
  <c r="F41" i="1"/>
  <c r="E41"/>
  <c r="F37"/>
  <c r="F12" s="1"/>
  <c r="H46" i="2"/>
  <c r="H45"/>
  <c r="H44"/>
  <c r="H43"/>
  <c r="H42"/>
  <c r="H41"/>
  <c r="H40"/>
  <c r="H39"/>
  <c r="H38"/>
  <c r="H37"/>
  <c r="H35"/>
  <c r="H33"/>
  <c r="H32"/>
  <c r="H27"/>
  <c r="H25"/>
  <c r="H24"/>
  <c r="H23"/>
  <c r="H13"/>
  <c r="H12"/>
  <c r="F36"/>
  <c r="H36" s="1"/>
  <c r="G36"/>
  <c r="G28"/>
  <c r="G11"/>
  <c r="F12"/>
  <c r="F13" i="1"/>
  <c r="E13"/>
  <c r="E37"/>
  <c r="E12" s="1"/>
  <c r="G45"/>
  <c r="G47"/>
  <c r="G39"/>
  <c r="F29"/>
  <c r="G46"/>
  <c r="G44"/>
  <c r="G43"/>
  <c r="G42"/>
  <c r="G40"/>
  <c r="G38"/>
  <c r="G36"/>
  <c r="G34"/>
  <c r="G33"/>
  <c r="G28"/>
  <c r="G26"/>
  <c r="G25"/>
  <c r="G24"/>
  <c r="G14"/>
  <c r="G13"/>
  <c r="H11" i="2" l="1"/>
  <c r="G12" i="1"/>
  <c r="G41"/>
  <c r="F11" i="2"/>
  <c r="G37" i="1"/>
</calcChain>
</file>

<file path=xl/sharedStrings.xml><?xml version="1.0" encoding="utf-8"?>
<sst xmlns="http://schemas.openxmlformats.org/spreadsheetml/2006/main" count="1089" uniqueCount="274">
  <si>
    <t xml:space="preserve">сельского поселения "Село Букань" по кодам видов расходов, классификации операций, сектора </t>
  </si>
  <si>
    <t>государственного управления, отноящихся  к доходам бюджета за 2018 год</t>
  </si>
  <si>
    <t>(в рублях)</t>
  </si>
  <si>
    <t>Наименование показателей  бюджетной классификации</t>
  </si>
  <si>
    <t>Вид</t>
  </si>
  <si>
    <t>Подвид</t>
  </si>
  <si>
    <t>КОСГУ</t>
  </si>
  <si>
    <t>План</t>
  </si>
  <si>
    <t>Факт</t>
  </si>
  <si>
    <t>% исполниния</t>
  </si>
  <si>
    <t>ВСЕГО</t>
  </si>
  <si>
    <t>НАЛОГОВЫЕ и НЕНАЛОГОВЫЕ ПЛАТЕЖИ</t>
  </si>
  <si>
    <t>Налог на доходы с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ст. 227,227.1 и 228 НК РФ (сумма платежа, перерасчеты, недоимка и задолженность по соответствующему платежу, в том числе отмененному)</t>
  </si>
  <si>
    <t>Налог на доходы с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ст. 227,227.1 и 228 НК РФ (пени по соответствующему платежу)</t>
  </si>
  <si>
    <t>Налог на доходы с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ст. 227,227.1 и 228 НК РФ (суммы денежных взысканий (штрафов) по соответствующему платежу, согласно законодательству Российской Федерации</t>
  </si>
  <si>
    <t>НАЛОГИ НА СОВОКУПНЫЙ ДОХОД</t>
  </si>
  <si>
    <t>НАЛОГИ НА ИМУЩЕСТВО</t>
  </si>
  <si>
    <t>Налоги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</si>
  <si>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</si>
  <si>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</si>
  <si>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</si>
  <si>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</si>
  <si>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расположенных в границах  сельских поселений (сумма платежа (перерасчеты), недоимка  и задолженность по соответствующему платежу,   в том числе по отмененному)</t>
  </si>
  <si>
    <t>Земельный налог с организаций, обладающих земельным участком, расположенным расположенных в границах  сельских поселений (сумма платежа (пени  по соответствующему платежу)</t>
  </si>
  <si>
    <t>Земельный налог с физических лиц</t>
  </si>
  <si>
    <t>Земельный налог с физических лиц, обладающих земельным участком, расположенным расположенных в границах  сельских поселений (пени по соответствующему платежу)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</si>
  <si>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поселений, за исключением земельных участков муниципальных, бюджетных и автономных учреждений</t>
  </si>
  <si>
    <t>0000</t>
  </si>
  <si>
    <t>БЕЗВОЗМЕЗДНЫЕ ПОСТУПЛЕНИЯ</t>
  </si>
  <si>
    <t>Дотации бюджетам поселений на выравнивание бюджетной обеспеченности</t>
  </si>
  <si>
    <t>0315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</si>
  <si>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</si>
  <si>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0201</t>
  </si>
  <si>
    <t>Иные межбюджетные трансферты</t>
  </si>
  <si>
    <t>0401</t>
  </si>
  <si>
    <t>0402</t>
  </si>
  <si>
    <t>0404</t>
  </si>
  <si>
    <t>Адм.</t>
  </si>
  <si>
    <t>001</t>
  </si>
  <si>
    <t>Приложение № 3</t>
  </si>
  <si>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</si>
  <si>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</si>
  <si>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</si>
  <si>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</si>
  <si>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</si>
  <si>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Администрация (исполнительно-распорядительный орган) сельского поселения "Село Букань"</t>
  </si>
  <si>
    <t>Общегосударственные вопросы</t>
  </si>
  <si>
    <t>01 00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</si>
  <si>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</si>
  <si>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01 03</t>
  </si>
  <si>
    <t>Ведомственная целевая программа "Совершенствование системы управления органами местного самоуправления сельского поселения "Село Букань"''</t>
  </si>
  <si>
    <t xml:space="preserve"> 51 0 00 00000</t>
  </si>
  <si>
    <t>Основное мероприятие «Обеспечение функционирования администрации (исполнительно-распорядительного органа) сельского поселения «Село Букань»</t>
  </si>
  <si>
    <t>51 0 01 00000</t>
  </si>
  <si>
    <t>Депутаты представительного органа муниципального образования</t>
  </si>
  <si>
    <t xml:space="preserve"> 51 0 01 00300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</si>
  <si>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</si>
  <si>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(муниципальных)служб</t>
  </si>
  <si>
    <t>Функционирование Правительства Российской Федерации, высших исполнительных органов государственной власти субъектов РФ,местных администраций</t>
  </si>
  <si>
    <t>01 04</t>
  </si>
  <si>
    <t xml:space="preserve"> 51 0 0000 000</t>
  </si>
  <si>
    <t>Центральный аппарат</t>
  </si>
  <si>
    <t>51 0 01 00400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</si>
  <si>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</si>
  <si>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</si>
  <si>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Начисления на оплату труда</t>
  </si>
  <si>
    <t>Иные закупки товаров, работ и услуг для обеспечения государственных (муниципальных) нужд</t>
  </si>
  <si>
    <t>Закупка товаров, работ и услуг в сфере информационно-коммуникациооных технологий</t>
  </si>
  <si>
    <t>Услуги связи</t>
  </si>
  <si>
    <t>Работы, услуги по содержанию имущества</t>
  </si>
  <si>
    <t>Прочие работы, услуги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</si>
  <si>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</si>
  <si>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</si>
  <si>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</si>
  <si>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Иные бюджетные ассигнования</t>
  </si>
  <si>
    <t>Прочие выплаты</t>
  </si>
  <si>
    <t>51 0 01 00800</t>
  </si>
  <si>
    <t>Резервные фонды</t>
  </si>
  <si>
    <t>01 11</t>
  </si>
  <si>
    <t>51 0 00 00000</t>
  </si>
  <si>
    <t>Резервный фонд администрации сельского поселения</t>
  </si>
  <si>
    <t>51 0 01 00700</t>
  </si>
  <si>
    <t>Другие общегосударственные вопросы</t>
  </si>
  <si>
    <t>01 13</t>
  </si>
  <si>
    <t xml:space="preserve">01 13 </t>
  </si>
  <si>
    <t>51 0 01 00900</t>
  </si>
  <si>
    <t>Прочая закупка товаров, работ и услуг для обеспечения государственных (муниципальных) нужд</t>
  </si>
  <si>
    <t>Транспортные услуги</t>
  </si>
  <si>
    <t>Прочие расходы</t>
  </si>
  <si>
    <t>Уплата прочих налогов, сборов и иных платежей</t>
  </si>
  <si>
    <t>Национальная оборона</t>
  </si>
  <si>
    <t>02 00</t>
  </si>
  <si>
    <t>Мобилизация и вневойсковая  подготовка</t>
  </si>
  <si>
    <t>02 03</t>
  </si>
  <si>
    <t>Непрограммные расходы федеральных органов исполнительной власти</t>
  </si>
  <si>
    <t>99 0 00 00000</t>
  </si>
  <si>
    <t xml:space="preserve"> Осуществление первичного воинского учета на территориях, где отсутствуют военные комиссариаты</t>
  </si>
  <si>
    <t>99 9 00 51180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</si>
  <si>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</si>
  <si>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Национальная безопасность и правоохранительная деятельность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</si>
  <si>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</si>
  <si>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</si>
  <si>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"Безопасность жизнедеятельности на территории сельского поселения "Село Букань"''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</si>
  <si>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</si>
  <si>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</si>
  <si>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</si>
  <si>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</si>
  <si>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</si>
  <si>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>10 0 01 00100</t>
  </si>
  <si>
    <t>Предепреждение и леквидация пожаров</t>
  </si>
  <si>
    <t xml:space="preserve">03 09 </t>
  </si>
  <si>
    <t>10 0 01 00200</t>
  </si>
  <si>
    <t>Национальная экономика</t>
  </si>
  <si>
    <t>Дорожное хозяйство (дорожные фонды)</t>
  </si>
  <si>
    <t>04 09</t>
  </si>
  <si>
    <t>Муниципальная программа «Развитие дорожного хозяйства в Людиновском районе»</t>
  </si>
  <si>
    <t>24 0 00 00000</t>
  </si>
  <si>
    <t>Подпрограмма «Совершенствование и развитие сети автомобильных дорог местного значения в Людиновском районе Калужской области»</t>
  </si>
  <si>
    <t>24 1 03 00000</t>
  </si>
  <si>
    <t>Основное мероприятие «Содержание и ремонт автомобильных дорог местного значения»</t>
  </si>
  <si>
    <t>Чистка дорог от снега</t>
  </si>
  <si>
    <t>24 1 03 01010</t>
  </si>
  <si>
    <t>Ремонт  автомобильных дорог местного значения</t>
  </si>
  <si>
    <t>24 1 03 01030</t>
  </si>
  <si>
    <t>226</t>
  </si>
  <si>
    <t>Жилищно-коммунальное хозяйство</t>
  </si>
  <si>
    <t>Коммунальное хозяйство</t>
  </si>
  <si>
    <t>05 02</t>
  </si>
  <si>
    <t>Муниципальная программа «Чистая вода в Калужской области»</t>
  </si>
  <si>
    <t>05 1 00 00000</t>
  </si>
  <si>
    <t>Основное мероприятие «Содержание в нормативном состоянии источников водоснабжения"</t>
  </si>
  <si>
    <t>Содержание имущества коммунального хозяйства</t>
  </si>
  <si>
    <t>05 1 03 01000</t>
  </si>
  <si>
    <t>05 1 06 01000</t>
  </si>
  <si>
    <t>Предоставление субсидии в целях возмещения затрат по оказанию коммунальных услуг за счет средств местного бюджета</t>
  </si>
  <si>
    <t>Субсидии юридическим лицам (кроме государственных учреждений) и физическим лицам — производителям товаров, работ, услуг</t>
  </si>
  <si>
    <t>30 0 00 00000</t>
  </si>
  <si>
    <t>30 0 02 01060</t>
  </si>
  <si>
    <t>Благоустройство</t>
  </si>
  <si>
    <t>05 03</t>
  </si>
  <si>
    <t>48 0 00 00000</t>
  </si>
  <si>
    <t>Уличное освещение территории поселения</t>
  </si>
  <si>
    <t>48 0 01 00100</t>
  </si>
  <si>
    <t>Потребляемая электроэнергия объектами уличного освещения</t>
  </si>
  <si>
    <t>48 0 01 00110</t>
  </si>
  <si>
    <t>Содержание объектов уличного освещения</t>
  </si>
  <si>
    <t>48 0 01 00120</t>
  </si>
  <si>
    <t>Прочие мероприятия по благоустройству сельского поселение</t>
  </si>
  <si>
    <t>48 0 01 00200</t>
  </si>
  <si>
    <t>Содержание в чистоте территории сельского поселения</t>
  </si>
  <si>
    <t>48 0 01 00210</t>
  </si>
  <si>
    <t>Прочие услуги</t>
  </si>
  <si>
    <t>340</t>
  </si>
  <si>
    <t>48 0 01 00230</t>
  </si>
  <si>
    <t>Образование</t>
  </si>
  <si>
    <t>Переподготовка повышение квалификации</t>
  </si>
  <si>
    <t>07 05</t>
  </si>
  <si>
    <t>Профессиональная подготовка, переподготовка и повышение квалификации</t>
  </si>
  <si>
    <t>51 0 01 00500</t>
  </si>
  <si>
    <t>Культура, кинематография, средства массовой информации</t>
  </si>
  <si>
    <t>Культура</t>
  </si>
  <si>
    <t>08 01</t>
  </si>
  <si>
    <t xml:space="preserve">Муниципальная программа "Развитие культуры в Людиновском районе" </t>
  </si>
  <si>
    <t>11 0 00 00000</t>
  </si>
  <si>
    <t>Основное мероприятие "Поддержка и развитие традиционной народной культуры"</t>
  </si>
  <si>
    <t>11 0 03 00000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</si>
  <si>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</si>
  <si>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11 0 03 02000</t>
  </si>
  <si>
    <t xml:space="preserve"> Межбюджетные трансферты</t>
  </si>
  <si>
    <t>11 0 03 02500</t>
  </si>
  <si>
    <t xml:space="preserve"> Иные межбюджетные трансферты</t>
  </si>
  <si>
    <t xml:space="preserve">Перечисления другим бюджетам бюджетной системы РФ </t>
  </si>
  <si>
    <t>Социальная политика</t>
  </si>
  <si>
    <t>Социальное обеспечение населения</t>
  </si>
  <si>
    <t>10 03</t>
  </si>
  <si>
    <t>Муниципальная программа "Социальная поддержка граждан сельского поселения "Село Букань"''</t>
  </si>
  <si>
    <t>03 0 00 00000</t>
  </si>
  <si>
    <t xml:space="preserve"> Основное мероприятие «Социальное обеспечение и иные выплаты населению»</t>
  </si>
  <si>
    <t>03 1 01 00000</t>
  </si>
  <si>
    <t>03 1 01 00200</t>
  </si>
  <si>
    <t>Социальное обеспечение и иные выплаты  населению</t>
  </si>
  <si>
    <t>03 1 01 00100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</si>
  <si>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</si>
  <si>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03 1 02 00000</t>
  </si>
  <si>
    <t>03 1 02 01500</t>
  </si>
  <si>
    <t>Физическая культура и спорт</t>
  </si>
  <si>
    <t>Физическая культура</t>
  </si>
  <si>
    <t>11 01</t>
  </si>
  <si>
    <t xml:space="preserve">Муниципальная программа "Развитие физической культуры и спорта в  Людиновском районе" </t>
  </si>
  <si>
    <t>13 0 00 00000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</si>
  <si>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</si>
  <si>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13 1 01 00000</t>
  </si>
  <si>
    <t>13 1 01 01500</t>
  </si>
  <si>
    <t>Налог, взимаемый с налогоплательщиков, выбравших в качестве объекта налогообложения доходы ( сумма платежа (перерасчеты, недоимка и задолженность по соответствующему платежу, в том числе отмененному)</t>
  </si>
  <si>
    <t>Налог, взимаемый с налогоплательщиков, выбравших в качестве объекта налогообложения доходы ( сумма платежа (пени по соответствующему платежу, в том числе отмененному)</t>
  </si>
  <si>
    <t>ЕДИНЫЙ СЕЛЬСКОХОЗЯЙСТВЕННЫЙ НАЛОГ</t>
  </si>
  <si>
    <t>Единый сельскохозяйственный налог ( сумма платежа (пени по соответствующему платежу, в том числе отмененному)</t>
  </si>
  <si>
    <t>Единый сельскохозяйственный налог ( сумма платежа (перерасчеты, недоимка и задолженность по соответствующему платежу, в том числе отмененному</t>
  </si>
  <si>
    <t>Единый сельскохозяйственный налог  (суммы денежных взысканий (штрафов) по соответствующему платежу, согласно законодательству РФ)</t>
  </si>
  <si>
    <t>Земельный налог с организаций, обладающих земельным участком, расположенным расположенных в границах  сельских поселений (сумма платежа (перерасчеты), недоимка  и задолженность по соответствующему платежу,   согласно законодательству РФ)</t>
  </si>
  <si>
    <t xml:space="preserve">Прочие субсидии бюджетам сельских поселений </t>
  </si>
  <si>
    <t>0406</t>
  </si>
  <si>
    <t>Прочие безвозмездные поступления в бюджеты сельских поселений</t>
  </si>
  <si>
    <t>9000</t>
  </si>
  <si>
    <t xml:space="preserve"> Межбюджетные трансферты, передаваемые  бюджетам сельских поселений из бюджета МР на осуществление части полномочий по решению вопросов местного значения, в соответствии с заключенными соглашенями ( в рамках МП «Обеспечение доступным и камфортабельным жильем и коммунальными услугами населения  Людиновского района)</t>
  </si>
  <si>
    <t xml:space="preserve"> Межбюджетные трансферты, передаваемые  бюджетам сельских поселений из бюджета МР на осуществление части полномочий по решению вопросов местного значения, в соответствии с заключенными соглашенями ( в рамках МП «Повышение эффективности использования топливно– энергетических ресурсов в Людиновском районе)</t>
  </si>
  <si>
    <t>Межбюджетные трансферты, передаваемые  бюджетам сельских поселений из бюджета МР на осуществление части полномочий по решению вопросов местного значения, в соответствии с заключенными соглашенями ( в рамках МП «Развитие дорожного хозяйства в Людиновском районе)</t>
  </si>
  <si>
    <t>Межбюджетные трансферты, передаваемые  бюджетам сельских поселений из бюджета МР на осуществление части полномочий по решению вопросов местного значения, в соответствии с заключенными соглашенями ( в рамках МП «Совершенствование системы гидротехнических сооружений на территории Людиновского района)</t>
  </si>
  <si>
    <t>Прочие межбюджетные трансферты, передаваемые  бюджетам поселений из бюджета МР на реализацию проектов развития общественной инфраструктуры муниципальных образований Людиновского района, основанных на местных инициативах</t>
  </si>
  <si>
    <t>0407</t>
  </si>
  <si>
    <t>Приложение № 2</t>
  </si>
  <si>
    <t>"Об исполнении бюджета сельского поселения за 2019г"</t>
  </si>
  <si>
    <t>ИСПОЛНЕННИЕ  ДОХОДОВ  БЮДЖЕТА</t>
  </si>
  <si>
    <t>Приложение № 1</t>
  </si>
  <si>
    <t>182</t>
  </si>
  <si>
    <t>ДК</t>
  </si>
  <si>
    <t>0100</t>
  </si>
  <si>
    <t>Заработная плата</t>
  </si>
  <si>
    <t>0123</t>
  </si>
  <si>
    <t>Страхованин</t>
  </si>
  <si>
    <t>0131</t>
  </si>
  <si>
    <t>Глава местной администрации (исполнительно-распорядительного органа муниципального образования)</t>
  </si>
  <si>
    <t>Зааботная плата</t>
  </si>
  <si>
    <t>Реализация государственных функций, связанных с общегосударственными вопросами</t>
  </si>
  <si>
    <t>19-365</t>
  </si>
  <si>
    <t xml:space="preserve">02 03 </t>
  </si>
  <si>
    <t>10 0 00 00200</t>
  </si>
  <si>
    <t>2300</t>
  </si>
  <si>
    <t>Муниципальная программа "Совепшенствование системы ГТС на территории Людиновского района"</t>
  </si>
  <si>
    <t>28 0 01 01000</t>
  </si>
  <si>
    <t>Основное направление "Содержание ГТС в нормативном состоянии"</t>
  </si>
  <si>
    <t>Муниципальная программа «Обеспечение доступным и комфортным жильем и коммунальными услугами население поселения»»</t>
  </si>
  <si>
    <t>Муниципальная программа "Повышение эффективности использования ТЭР в Людиновском районе"</t>
  </si>
  <si>
    <t>Основное мероприятие "Энергосбережение в сфере ЖКХ"</t>
  </si>
  <si>
    <t>30 0 02 00000</t>
  </si>
  <si>
    <t>Непрограммные расходы (содержание газопровода)</t>
  </si>
  <si>
    <t>66 0 00 02000</t>
  </si>
  <si>
    <t xml:space="preserve">Закупка товаров, работ и услуг для обеспечения государственных (муниципальных нужд </t>
  </si>
  <si>
    <t xml:space="preserve">001 </t>
  </si>
  <si>
    <t>Муниципальная программа "Благоустройство территоррии сельского поселения "Село Букань"</t>
  </si>
  <si>
    <t>Содержани имущества</t>
  </si>
  <si>
    <t>Обустройство спортивно-игровых площадок</t>
  </si>
  <si>
    <t>Основное мероприятие: "Утройство площадки для парка отдыха в с. Букань</t>
  </si>
  <si>
    <t>48 0 01 00240</t>
  </si>
  <si>
    <t xml:space="preserve">Основное мероприятие: "Асфальтирование площадки по ул. 40 лет Победы" </t>
  </si>
  <si>
    <t>48 0 01 00250</t>
  </si>
  <si>
    <t xml:space="preserve">Основное мероприятие: "Замена бортовых камней на территории здания администрации" </t>
  </si>
  <si>
    <t>48 0 01 00260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</si>
  <si>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</si>
  <si>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51 0 13 00000</t>
  </si>
  <si>
    <t>51 0 13 00240</t>
  </si>
  <si>
    <t>002400</t>
  </si>
  <si>
    <t>51 0 21 01000</t>
  </si>
  <si>
    <t>Публичные нормативные социальные выплаты гражданам</t>
  </si>
  <si>
    <t>Приобретение работ, товаров, услуг в пользу граждан вцелях их социального обеспечения</t>
  </si>
  <si>
    <t>Приобретение работ, товаров, услуг в пользу граждан в целях их социального обеспечения</t>
  </si>
  <si>
    <t>Пособия по социальной помощи населению</t>
  </si>
  <si>
    <t>Аренда имущества</t>
  </si>
  <si>
    <t xml:space="preserve">Содержание имущества </t>
  </si>
  <si>
    <t>05 1 02 01000</t>
  </si>
  <si>
    <t>Уточненные ассигнования на 2019</t>
  </si>
  <si>
    <t>Исполнене</t>
  </si>
  <si>
    <t>% исполнения</t>
  </si>
  <si>
    <t>"Об исполнении бюджета за 2019 год</t>
  </si>
  <si>
    <t>Исполнение расходов бюджета сельского поселения "Село Букань" за 2019 год по ведомственной структуре расходов</t>
  </si>
  <si>
    <t>к решению Сельской Думы СП "Село Букань</t>
  </si>
  <si>
    <t>от" 15_" апреля 2020г.  № 10</t>
  </si>
  <si>
    <t>к  решению Сельской Думы СП "Село Букань"</t>
  </si>
  <si>
    <t>от " 15 "  апреля 2020г. №  10</t>
  </si>
  <si>
    <t>от" 15" апреля 2020г. № 10</t>
  </si>
  <si>
    <t>к решению Сельской Думы</t>
  </si>
  <si>
    <t xml:space="preserve">СП "Село Букнь" "Об исполнении </t>
  </si>
  <si>
    <t>бюджета за 2019 год"</t>
  </si>
  <si>
    <t>от 15.04.2020г № 10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</si>
</sst>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0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2" xfId="0" applyFont="1" applyBorder="1" applyAlignment="1">
      <alignment horizontal="justify" vertical="justify" wrapText="1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2" xfId="0" applyFont="1" applyBorder="1"/>
    <xf numFmtId="0" fontId="5" fillId="0" borderId="2" xfId="0" applyFont="1" applyBorder="1"/>
    <xf numFmtId="0" fontId="3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justify" vertical="justify" wrapText="1"/>
    </xf>
    <xf numFmtId="10" fontId="3" fillId="0" borderId="2" xfId="0" applyNumberFormat="1" applyFont="1" applyBorder="1" applyAlignment="1">
      <alignment horizontal="justify" vertical="justify" wrapText="1"/>
    </xf>
    <xf numFmtId="165" fontId="3" fillId="0" borderId="2" xfId="0" applyNumberFormat="1" applyFont="1" applyBorder="1" applyAlignment="1">
      <alignment horizontal="justify" vertical="justify" wrapText="1"/>
    </xf>
    <xf numFmtId="164" fontId="5" fillId="0" borderId="2" xfId="0" applyNumberFormat="1" applyFont="1" applyBorder="1" applyAlignment="1">
      <alignment horizontal="justify" vertical="justify"/>
    </xf>
    <xf numFmtId="49" fontId="3" fillId="0" borderId="2" xfId="0" applyNumberFormat="1" applyFont="1" applyBorder="1" applyAlignment="1">
      <alignment horizontal="justify" vertical="justify" wrapText="1"/>
    </xf>
    <xf numFmtId="0" fontId="5" fillId="0" borderId="2" xfId="0" applyFont="1" applyBorder="1" applyAlignment="1">
      <alignment wrapText="1"/>
    </xf>
    <xf numFmtId="10" fontId="3" fillId="0" borderId="2" xfId="0" applyNumberFormat="1" applyFont="1" applyFill="1" applyBorder="1" applyAlignment="1">
      <alignment horizontal="justify" vertical="justify" wrapText="1"/>
    </xf>
    <xf numFmtId="0" fontId="5" fillId="0" borderId="0" xfId="0" applyFont="1" applyAlignment="1">
      <alignment horizontal="left"/>
    </xf>
    <xf numFmtId="0" fontId="0" fillId="0" borderId="2" xfId="0" applyBorder="1" applyAlignment="1">
      <alignment vertical="justify" wrapText="1"/>
    </xf>
    <xf numFmtId="49" fontId="0" fillId="0" borderId="2" xfId="0" applyNumberFormat="1" applyBorder="1" applyAlignment="1">
      <alignment vertical="justify" wrapText="1"/>
    </xf>
    <xf numFmtId="49" fontId="1" fillId="0" borderId="2" xfId="0" applyNumberFormat="1" applyFont="1" applyBorder="1" applyAlignment="1">
      <alignment vertical="justify" wrapText="1"/>
    </xf>
    <xf numFmtId="0" fontId="0" fillId="0" borderId="2" xfId="0" applyFont="1" applyBorder="1" applyAlignment="1">
      <alignment vertical="justify" wrapText="1"/>
    </xf>
    <xf numFmtId="49" fontId="0" fillId="0" borderId="2" xfId="0" applyNumberFormat="1" applyFont="1" applyBorder="1" applyAlignment="1">
      <alignment vertical="justify" wrapText="1"/>
    </xf>
    <xf numFmtId="0" fontId="6" fillId="0" borderId="1" xfId="0" applyFont="1" applyBorder="1" applyAlignment="1">
      <alignment horizontal="right" wrapText="1"/>
    </xf>
    <xf numFmtId="49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0" fontId="8" fillId="0" borderId="1" xfId="0" applyNumberFormat="1" applyFont="1" applyBorder="1" applyAlignment="1">
      <alignment horizontal="right" wrapText="1"/>
    </xf>
    <xf numFmtId="49" fontId="8" fillId="0" borderId="1" xfId="0" applyNumberFormat="1" applyFont="1" applyBorder="1" applyAlignment="1">
      <alignment horizontal="right" wrapText="1"/>
    </xf>
    <xf numFmtId="0" fontId="9" fillId="0" borderId="1" xfId="0" applyNumberFormat="1" applyFont="1" applyBorder="1" applyAlignment="1">
      <alignment horizontal="right" wrapText="1"/>
    </xf>
    <xf numFmtId="49" fontId="9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NumberFormat="1" applyFont="1" applyBorder="1" applyAlignment="1">
      <alignment horizontal="right" wrapText="1"/>
    </xf>
    <xf numFmtId="4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10" fontId="10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/>
    <xf numFmtId="0" fontId="5" fillId="0" borderId="2" xfId="0" applyFont="1" applyBorder="1" applyAlignment="1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B5" sqref="B5"/>
    </sheetView>
  </sheetViews>
  <sheetFormatPr defaultRowHeight="14.5"/>
  <cols>
    <col min="1" max="1" width="36.36328125" customWidth="1"/>
    <col min="2" max="2" width="10.08984375" customWidth="1"/>
    <col min="3" max="3" width="5.08984375" customWidth="1"/>
    <col min="4" max="4" width="3.6328125" customWidth="1"/>
    <col min="5" max="6" width="12" customWidth="1"/>
    <col min="7" max="7" width="7.90625" customWidth="1"/>
  </cols>
  <sheetData>
    <row r="1" spans="1:7">
      <c r="A1" s="4"/>
      <c r="B1" s="4"/>
      <c r="C1" s="4"/>
      <c r="D1" s="4"/>
      <c r="E1" s="4"/>
      <c r="F1" s="4"/>
      <c r="G1" s="4"/>
    </row>
    <row r="2" spans="1:7">
      <c r="A2" s="5"/>
      <c r="B2" s="18" t="s">
        <v>210</v>
      </c>
      <c r="C2" s="18"/>
      <c r="D2" s="18"/>
      <c r="E2" s="18"/>
      <c r="F2" s="18"/>
      <c r="G2" s="5"/>
    </row>
    <row r="3" spans="1:7">
      <c r="A3" s="5"/>
      <c r="B3" s="18" t="s">
        <v>265</v>
      </c>
      <c r="C3" s="18"/>
      <c r="D3" s="18"/>
      <c r="E3" s="18"/>
      <c r="F3" s="18"/>
      <c r="G3" s="5"/>
    </row>
    <row r="4" spans="1:7">
      <c r="A4" s="5"/>
      <c r="B4" s="18" t="s">
        <v>211</v>
      </c>
      <c r="C4" s="18"/>
      <c r="D4" s="18"/>
      <c r="E4" s="18"/>
      <c r="F4" s="18"/>
      <c r="G4" s="5"/>
    </row>
    <row r="5" spans="1:7">
      <c r="A5" s="5"/>
      <c r="B5" s="18" t="s">
        <v>269</v>
      </c>
      <c r="C5" s="18"/>
      <c r="D5" s="18"/>
      <c r="E5" s="18"/>
      <c r="F5" s="18"/>
      <c r="G5" s="5"/>
    </row>
    <row r="6" spans="1:7">
      <c r="A6" s="40" t="s">
        <v>212</v>
      </c>
      <c r="B6" s="40"/>
      <c r="C6" s="40"/>
      <c r="D6" s="40"/>
      <c r="E6" s="6"/>
      <c r="F6" s="5"/>
      <c r="G6" s="5"/>
    </row>
    <row r="7" spans="1:7">
      <c r="A7" s="41" t="s">
        <v>0</v>
      </c>
      <c r="B7" s="41"/>
      <c r="C7" s="41"/>
      <c r="D7" s="42"/>
      <c r="E7" s="42"/>
      <c r="F7" s="42"/>
      <c r="G7" s="42"/>
    </row>
    <row r="8" spans="1:7" ht="15" customHeight="1">
      <c r="A8" s="41" t="s">
        <v>1</v>
      </c>
      <c r="B8" s="42"/>
      <c r="C8" s="42"/>
      <c r="D8" s="42"/>
      <c r="E8" s="42"/>
      <c r="F8" s="42"/>
      <c r="G8" s="42"/>
    </row>
    <row r="9" spans="1:7">
      <c r="A9" s="7"/>
      <c r="B9" s="7"/>
      <c r="C9" s="7"/>
      <c r="D9" s="7"/>
      <c r="E9" s="7" t="s">
        <v>2</v>
      </c>
      <c r="F9" s="8"/>
      <c r="G9" s="8"/>
    </row>
    <row r="10" spans="1:7" ht="39.5">
      <c r="A10" s="9" t="s">
        <v>3</v>
      </c>
      <c r="B10" s="9" t="s">
        <v>4</v>
      </c>
      <c r="C10" s="9" t="s">
        <v>5</v>
      </c>
      <c r="D10" s="9" t="s">
        <v>6</v>
      </c>
      <c r="E10" s="9" t="s">
        <v>7</v>
      </c>
      <c r="F10" s="10" t="s">
        <v>8</v>
      </c>
      <c r="G10" s="10" t="s">
        <v>9</v>
      </c>
    </row>
    <row r="11" spans="1:7">
      <c r="A11" s="9">
        <v>1</v>
      </c>
      <c r="B11" s="9">
        <v>3</v>
      </c>
      <c r="C11" s="9">
        <v>4</v>
      </c>
      <c r="D11" s="9">
        <v>5</v>
      </c>
      <c r="E11" s="9">
        <v>6</v>
      </c>
      <c r="F11" s="10"/>
      <c r="G11" s="10"/>
    </row>
    <row r="12" spans="1:7">
      <c r="A12" s="3" t="s">
        <v>10</v>
      </c>
      <c r="B12" s="3"/>
      <c r="C12" s="3"/>
      <c r="D12" s="3"/>
      <c r="E12" s="11">
        <f>(E13+E37)</f>
        <v>10557064.880000001</v>
      </c>
      <c r="F12" s="11">
        <f>(F13+F37)</f>
        <v>10559745.280000001</v>
      </c>
      <c r="G12" s="12">
        <f>(F12/E12)</f>
        <v>1.0002538963272907</v>
      </c>
    </row>
    <row r="13" spans="1:7" ht="26">
      <c r="A13" s="3" t="s">
        <v>11</v>
      </c>
      <c r="B13" s="3"/>
      <c r="C13" s="3"/>
      <c r="D13" s="3"/>
      <c r="E13" s="11">
        <f>(E14+E24+E36)</f>
        <v>192000</v>
      </c>
      <c r="F13" s="11">
        <f>(F14+F17+F24+F36)</f>
        <v>194680.40000000002</v>
      </c>
      <c r="G13" s="12">
        <f>(F13/E13)</f>
        <v>1.0139604166666667</v>
      </c>
    </row>
    <row r="14" spans="1:7" ht="117">
      <c r="A14" s="3" t="s">
        <v>12</v>
      </c>
      <c r="B14" s="3">
        <v>1010201001</v>
      </c>
      <c r="C14" s="3">
        <v>1000</v>
      </c>
      <c r="D14" s="3">
        <v>110</v>
      </c>
      <c r="E14" s="11">
        <v>25000</v>
      </c>
      <c r="F14" s="11">
        <v>28864.880000000001</v>
      </c>
      <c r="G14" s="12">
        <f t="shared" ref="G14:G36" si="0">(F14/E14)</f>
        <v>1.1545951999999999</v>
      </c>
    </row>
    <row r="15" spans="1:7" ht="91">
      <c r="A15" s="3" t="s">
        <v>13</v>
      </c>
      <c r="B15" s="3">
        <v>1010201001</v>
      </c>
      <c r="C15" s="3">
        <v>2100</v>
      </c>
      <c r="D15" s="3">
        <v>110</v>
      </c>
      <c r="E15" s="11"/>
      <c r="F15" s="11">
        <v>1.02</v>
      </c>
      <c r="G15" s="12"/>
    </row>
    <row r="16" spans="1:7" ht="117">
      <c r="A16" s="3" t="s">
        <v>14</v>
      </c>
      <c r="B16" s="3">
        <v>11010201001</v>
      </c>
      <c r="C16" s="3">
        <v>3000</v>
      </c>
      <c r="D16" s="3">
        <v>110</v>
      </c>
      <c r="E16" s="11"/>
      <c r="F16" s="11">
        <v>11.1</v>
      </c>
      <c r="G16" s="12"/>
    </row>
    <row r="17" spans="1:7">
      <c r="A17" s="3" t="s">
        <v>15</v>
      </c>
      <c r="B17" s="3">
        <v>1050000000</v>
      </c>
      <c r="C17" s="13">
        <v>0</v>
      </c>
      <c r="D17" s="3">
        <v>110</v>
      </c>
      <c r="E17" s="11"/>
      <c r="F17" s="11">
        <v>29505.86</v>
      </c>
      <c r="G17" s="12"/>
    </row>
    <row r="18" spans="1:7" ht="78">
      <c r="A18" s="3" t="s">
        <v>193</v>
      </c>
      <c r="B18" s="3">
        <v>1050101101</v>
      </c>
      <c r="C18" s="13">
        <v>1000</v>
      </c>
      <c r="D18" s="3">
        <v>110</v>
      </c>
      <c r="E18" s="11"/>
      <c r="F18" s="11">
        <v>16559.400000000001</v>
      </c>
      <c r="G18" s="12"/>
    </row>
    <row r="19" spans="1:7" ht="65">
      <c r="A19" s="3" t="s">
        <v>194</v>
      </c>
      <c r="B19" s="3">
        <v>105011101</v>
      </c>
      <c r="C19" s="3">
        <v>2100</v>
      </c>
      <c r="D19" s="3">
        <v>110</v>
      </c>
      <c r="E19" s="11"/>
      <c r="F19" s="11">
        <v>1409.33</v>
      </c>
      <c r="G19" s="12"/>
    </row>
    <row r="20" spans="1:7" ht="26">
      <c r="A20" s="3" t="s">
        <v>195</v>
      </c>
      <c r="B20" s="3">
        <v>1050300001</v>
      </c>
      <c r="C20" s="13">
        <v>0</v>
      </c>
      <c r="D20" s="3">
        <v>110</v>
      </c>
      <c r="E20" s="11"/>
      <c r="F20" s="11">
        <v>11537.13</v>
      </c>
      <c r="G20" s="12"/>
    </row>
    <row r="21" spans="1:7" ht="52">
      <c r="A21" s="3" t="s">
        <v>197</v>
      </c>
      <c r="B21" s="3">
        <v>1050301001</v>
      </c>
      <c r="C21" s="3">
        <v>1000</v>
      </c>
      <c r="D21" s="3">
        <v>110</v>
      </c>
      <c r="E21" s="11"/>
      <c r="F21" s="11">
        <v>9630</v>
      </c>
      <c r="G21" s="12"/>
    </row>
    <row r="22" spans="1:7" ht="39">
      <c r="A22" s="3" t="s">
        <v>196</v>
      </c>
      <c r="B22" s="3">
        <v>1050301001</v>
      </c>
      <c r="C22" s="3">
        <v>2100</v>
      </c>
      <c r="D22" s="3">
        <v>110</v>
      </c>
      <c r="E22" s="11"/>
      <c r="F22" s="11">
        <v>1307.1300000000001</v>
      </c>
      <c r="G22" s="12"/>
    </row>
    <row r="23" spans="1:7" ht="52">
      <c r="A23" s="3" t="s">
        <v>198</v>
      </c>
      <c r="B23" s="3">
        <v>1050301001</v>
      </c>
      <c r="C23" s="3">
        <v>3000</v>
      </c>
      <c r="D23" s="3">
        <v>110</v>
      </c>
      <c r="E23" s="11"/>
      <c r="F23" s="11">
        <v>600</v>
      </c>
      <c r="G23" s="12"/>
    </row>
    <row r="24" spans="1:7">
      <c r="A24" s="3" t="s">
        <v>16</v>
      </c>
      <c r="B24" s="3">
        <v>1060000000</v>
      </c>
      <c r="C24" s="13">
        <v>0</v>
      </c>
      <c r="D24" s="3">
        <v>110</v>
      </c>
      <c r="E24" s="11">
        <v>92000</v>
      </c>
      <c r="F24" s="11">
        <v>114609.66</v>
      </c>
      <c r="G24" s="12">
        <f t="shared" si="0"/>
        <v>1.2457571739130435</v>
      </c>
    </row>
    <row r="25" spans="1:7">
      <c r="A25" s="3" t="s">
        <v>17</v>
      </c>
      <c r="B25" s="3">
        <v>10600000000</v>
      </c>
      <c r="C25" s="13">
        <v>0</v>
      </c>
      <c r="D25" s="3">
        <v>110</v>
      </c>
      <c r="E25" s="11">
        <v>7000</v>
      </c>
      <c r="F25" s="11">
        <v>13738.14</v>
      </c>
      <c r="G25" s="12">
        <f t="shared" si="0"/>
        <v>1.9625914285714285</v>
      </c>
    </row>
    <row r="26" spans="1:7" ht="104">
      <c r="A26" s="3" t="s">
        <v>18</v>
      </c>
      <c r="B26" s="3">
        <v>1060103010</v>
      </c>
      <c r="C26" s="3">
        <v>1000</v>
      </c>
      <c r="D26" s="3">
        <v>110</v>
      </c>
      <c r="E26" s="11">
        <v>7000</v>
      </c>
      <c r="F26" s="11">
        <v>13558.49</v>
      </c>
      <c r="G26" s="12">
        <f t="shared" si="0"/>
        <v>1.9369271428571428</v>
      </c>
    </row>
    <row r="27" spans="1:7" ht="78">
      <c r="A27" s="3" t="s">
        <v>19</v>
      </c>
      <c r="B27" s="3">
        <v>1060103010</v>
      </c>
      <c r="C27" s="3">
        <v>2100</v>
      </c>
      <c r="D27" s="3">
        <v>110</v>
      </c>
      <c r="E27" s="11">
        <v>0</v>
      </c>
      <c r="F27" s="11">
        <v>179.65</v>
      </c>
      <c r="G27" s="12"/>
    </row>
    <row r="28" spans="1:7">
      <c r="A28" s="3" t="s">
        <v>20</v>
      </c>
      <c r="B28" s="3">
        <v>1060600000</v>
      </c>
      <c r="C28" s="13">
        <v>0</v>
      </c>
      <c r="D28" s="3">
        <v>110</v>
      </c>
      <c r="E28" s="11">
        <v>85000</v>
      </c>
      <c r="F28" s="11">
        <v>100871.52</v>
      </c>
      <c r="G28" s="12">
        <f t="shared" si="0"/>
        <v>1.1867237647058824</v>
      </c>
    </row>
    <row r="29" spans="1:7">
      <c r="A29" s="3" t="s">
        <v>21</v>
      </c>
      <c r="B29" s="3">
        <v>1060603000</v>
      </c>
      <c r="C29" s="13">
        <v>0</v>
      </c>
      <c r="D29" s="3">
        <v>110</v>
      </c>
      <c r="E29" s="11">
        <v>0</v>
      </c>
      <c r="F29" s="11">
        <f>(F31+F30+F32)</f>
        <v>-3172.67</v>
      </c>
      <c r="G29" s="12"/>
    </row>
    <row r="30" spans="1:7" ht="91">
      <c r="A30" s="3" t="s">
        <v>22</v>
      </c>
      <c r="B30" s="3">
        <v>1060603310</v>
      </c>
      <c r="C30" s="3">
        <v>1000</v>
      </c>
      <c r="D30" s="3">
        <v>110</v>
      </c>
      <c r="E30" s="11">
        <v>0</v>
      </c>
      <c r="F30" s="11">
        <v>898</v>
      </c>
      <c r="G30" s="12"/>
    </row>
    <row r="31" spans="1:7" ht="65">
      <c r="A31" s="3" t="s">
        <v>23</v>
      </c>
      <c r="B31" s="3">
        <v>1060603310</v>
      </c>
      <c r="C31" s="3">
        <v>2100</v>
      </c>
      <c r="D31" s="3">
        <v>110</v>
      </c>
      <c r="E31" s="11">
        <v>0</v>
      </c>
      <c r="F31" s="11">
        <v>-4074.67</v>
      </c>
      <c r="G31" s="12"/>
    </row>
    <row r="32" spans="1:7" ht="91">
      <c r="A32" s="3" t="s">
        <v>199</v>
      </c>
      <c r="B32" s="3"/>
      <c r="C32" s="3"/>
      <c r="D32" s="3"/>
      <c r="E32" s="11"/>
      <c r="F32" s="11">
        <v>4</v>
      </c>
      <c r="G32" s="12"/>
    </row>
    <row r="33" spans="1:7">
      <c r="A33" s="3" t="s">
        <v>24</v>
      </c>
      <c r="B33" s="3">
        <v>1060604000</v>
      </c>
      <c r="C33" s="13">
        <v>0</v>
      </c>
      <c r="D33" s="3">
        <v>110</v>
      </c>
      <c r="E33" s="11">
        <v>85000</v>
      </c>
      <c r="F33" s="11">
        <v>104044.19</v>
      </c>
      <c r="G33" s="12">
        <f t="shared" si="0"/>
        <v>1.2240492941176471</v>
      </c>
    </row>
    <row r="34" spans="1:7" ht="91">
      <c r="A34" s="3" t="s">
        <v>22</v>
      </c>
      <c r="B34" s="3">
        <v>1060604310</v>
      </c>
      <c r="C34" s="3">
        <v>1000</v>
      </c>
      <c r="D34" s="3">
        <v>110</v>
      </c>
      <c r="E34" s="14">
        <v>85000</v>
      </c>
      <c r="F34" s="14">
        <v>103372.11</v>
      </c>
      <c r="G34" s="12">
        <f t="shared" si="0"/>
        <v>1.2161424705882353</v>
      </c>
    </row>
    <row r="35" spans="1:7" ht="65">
      <c r="A35" s="3" t="s">
        <v>25</v>
      </c>
      <c r="B35" s="3">
        <v>1060604310</v>
      </c>
      <c r="C35" s="3">
        <v>2100</v>
      </c>
      <c r="D35" s="3">
        <v>110</v>
      </c>
      <c r="E35" s="14">
        <v>0</v>
      </c>
      <c r="F35" s="14">
        <v>672.11</v>
      </c>
      <c r="G35" s="12"/>
    </row>
    <row r="36" spans="1:7" ht="91">
      <c r="A36" s="3" t="s">
        <v>26</v>
      </c>
      <c r="B36" s="3">
        <v>1110502510</v>
      </c>
      <c r="C36" s="15" t="s">
        <v>27</v>
      </c>
      <c r="D36" s="3">
        <v>120</v>
      </c>
      <c r="E36" s="11">
        <v>75000</v>
      </c>
      <c r="F36" s="11">
        <v>21700</v>
      </c>
      <c r="G36" s="12">
        <f t="shared" si="0"/>
        <v>0.28933333333333333</v>
      </c>
    </row>
    <row r="37" spans="1:7">
      <c r="A37" s="3" t="s">
        <v>28</v>
      </c>
      <c r="B37" s="3"/>
      <c r="C37" s="3"/>
      <c r="D37" s="3"/>
      <c r="E37" s="11">
        <f>(E38+E39+E40+E41+E47)</f>
        <v>10365064.880000001</v>
      </c>
      <c r="F37" s="11">
        <f>(F38+F39+F40+F41+F47)</f>
        <v>10365064.880000001</v>
      </c>
      <c r="G37" s="12">
        <f>(F37/E37)</f>
        <v>1</v>
      </c>
    </row>
    <row r="38" spans="1:7" ht="26">
      <c r="A38" s="3" t="s">
        <v>29</v>
      </c>
      <c r="B38" s="3">
        <v>2021500110</v>
      </c>
      <c r="C38" s="15" t="s">
        <v>30</v>
      </c>
      <c r="D38" s="3">
        <v>150</v>
      </c>
      <c r="E38" s="11">
        <v>8770045</v>
      </c>
      <c r="F38" s="11">
        <v>8770045</v>
      </c>
      <c r="G38" s="12">
        <f t="shared" ref="G38:G47" si="1">(F38/E38)</f>
        <v>1</v>
      </c>
    </row>
    <row r="39" spans="1:7" ht="26">
      <c r="A39" s="3" t="s">
        <v>200</v>
      </c>
      <c r="B39" s="3">
        <v>2022999910</v>
      </c>
      <c r="C39" s="15" t="s">
        <v>27</v>
      </c>
      <c r="D39" s="3">
        <v>150</v>
      </c>
      <c r="E39" s="11">
        <v>572577</v>
      </c>
      <c r="F39" s="11">
        <v>572577</v>
      </c>
      <c r="G39" s="12">
        <f t="shared" si="1"/>
        <v>1</v>
      </c>
    </row>
    <row r="40" spans="1:7" ht="52">
      <c r="A40" s="3" t="s">
        <v>31</v>
      </c>
      <c r="B40" s="3">
        <v>2023511800</v>
      </c>
      <c r="C40" s="15" t="s">
        <v>32</v>
      </c>
      <c r="D40" s="3">
        <v>150</v>
      </c>
      <c r="E40" s="11">
        <v>60690</v>
      </c>
      <c r="F40" s="11">
        <v>60690</v>
      </c>
      <c r="G40" s="12">
        <f t="shared" si="1"/>
        <v>1</v>
      </c>
    </row>
    <row r="41" spans="1:7">
      <c r="A41" s="3" t="s">
        <v>33</v>
      </c>
      <c r="B41" s="3">
        <v>2024000000</v>
      </c>
      <c r="C41" s="15" t="s">
        <v>27</v>
      </c>
      <c r="D41" s="3">
        <v>150</v>
      </c>
      <c r="E41" s="11">
        <f>(E42+E43+E44+E45+E46)</f>
        <v>922752.88</v>
      </c>
      <c r="F41" s="11">
        <f>(F42+F43+F44+F45+F46)</f>
        <v>922752.88</v>
      </c>
      <c r="G41" s="12">
        <f t="shared" si="1"/>
        <v>1</v>
      </c>
    </row>
    <row r="42" spans="1:7" ht="117">
      <c r="A42" s="3" t="s">
        <v>204</v>
      </c>
      <c r="B42" s="3">
        <v>2024001410</v>
      </c>
      <c r="C42" s="15" t="s">
        <v>34</v>
      </c>
      <c r="D42" s="3">
        <v>150</v>
      </c>
      <c r="E42" s="11">
        <v>264809.88</v>
      </c>
      <c r="F42" s="11">
        <v>264809.88</v>
      </c>
      <c r="G42" s="12">
        <f t="shared" si="1"/>
        <v>1</v>
      </c>
    </row>
    <row r="43" spans="1:7" ht="104">
      <c r="A43" s="3" t="s">
        <v>205</v>
      </c>
      <c r="B43" s="3">
        <v>2024001410</v>
      </c>
      <c r="C43" s="15" t="s">
        <v>35</v>
      </c>
      <c r="D43" s="3">
        <v>150</v>
      </c>
      <c r="E43" s="11">
        <v>23000</v>
      </c>
      <c r="F43" s="11">
        <v>23000</v>
      </c>
      <c r="G43" s="12">
        <f t="shared" si="1"/>
        <v>1</v>
      </c>
    </row>
    <row r="44" spans="1:7" ht="91">
      <c r="A44" s="3" t="s">
        <v>206</v>
      </c>
      <c r="B44" s="3">
        <v>2024001410</v>
      </c>
      <c r="C44" s="15" t="s">
        <v>36</v>
      </c>
      <c r="D44" s="3">
        <v>151</v>
      </c>
      <c r="E44" s="11">
        <v>528500</v>
      </c>
      <c r="F44" s="11">
        <v>528500</v>
      </c>
      <c r="G44" s="12">
        <f t="shared" si="1"/>
        <v>1</v>
      </c>
    </row>
    <row r="45" spans="1:7" ht="104">
      <c r="A45" s="3" t="s">
        <v>207</v>
      </c>
      <c r="B45" s="3">
        <v>2024001410</v>
      </c>
      <c r="C45" s="15" t="s">
        <v>209</v>
      </c>
      <c r="D45" s="3">
        <v>150</v>
      </c>
      <c r="E45" s="11">
        <v>30000</v>
      </c>
      <c r="F45" s="11">
        <v>30000</v>
      </c>
      <c r="G45" s="12">
        <f t="shared" si="1"/>
        <v>1</v>
      </c>
    </row>
    <row r="46" spans="1:7" ht="91">
      <c r="A46" s="3" t="s">
        <v>208</v>
      </c>
      <c r="B46" s="3">
        <v>2024999910</v>
      </c>
      <c r="C46" s="15" t="s">
        <v>201</v>
      </c>
      <c r="D46" s="3">
        <v>150</v>
      </c>
      <c r="E46" s="11">
        <v>76443</v>
      </c>
      <c r="F46" s="11">
        <v>76443</v>
      </c>
      <c r="G46" s="12">
        <f t="shared" si="1"/>
        <v>1</v>
      </c>
    </row>
    <row r="47" spans="1:7" ht="26.5">
      <c r="A47" s="16" t="s">
        <v>202</v>
      </c>
      <c r="B47" s="3">
        <v>2070503010</v>
      </c>
      <c r="C47" s="15" t="s">
        <v>203</v>
      </c>
      <c r="D47" s="3">
        <v>150</v>
      </c>
      <c r="E47" s="11">
        <v>39000</v>
      </c>
      <c r="F47" s="11">
        <v>39000</v>
      </c>
      <c r="G47" s="17">
        <f t="shared" si="1"/>
        <v>1</v>
      </c>
    </row>
    <row r="48" spans="1:7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</sheetData>
  <mergeCells count="3">
    <mergeCell ref="A6:D6"/>
    <mergeCell ref="A7:G7"/>
    <mergeCell ref="A8:G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6"/>
  <sheetViews>
    <sheetView workbookViewId="0">
      <selection activeCell="F6" sqref="F6"/>
    </sheetView>
  </sheetViews>
  <sheetFormatPr defaultRowHeight="14.5"/>
  <cols>
    <col min="1" max="1" width="28.6328125" customWidth="1"/>
    <col min="2" max="2" width="4.90625" customWidth="1"/>
    <col min="3" max="3" width="10.81640625" customWidth="1"/>
    <col min="4" max="4" width="5.453125" customWidth="1"/>
    <col min="5" max="5" width="4.54296875" customWidth="1"/>
    <col min="6" max="6" width="12.7265625" customWidth="1"/>
    <col min="7" max="7" width="12.36328125" customWidth="1"/>
    <col min="8" max="8" width="7.453125" customWidth="1"/>
  </cols>
  <sheetData>
    <row r="2" spans="1:9">
      <c r="D2" s="18" t="s">
        <v>213</v>
      </c>
      <c r="E2" s="18"/>
      <c r="F2" s="18"/>
      <c r="G2" s="18"/>
      <c r="H2" s="18"/>
      <c r="I2" s="5"/>
    </row>
    <row r="3" spans="1:9">
      <c r="D3" s="18" t="s">
        <v>265</v>
      </c>
      <c r="E3" s="18"/>
      <c r="F3" s="18"/>
      <c r="G3" s="18"/>
      <c r="H3" s="18"/>
      <c r="I3" s="5"/>
    </row>
    <row r="4" spans="1:9">
      <c r="D4" s="18" t="s">
        <v>211</v>
      </c>
      <c r="E4" s="18"/>
      <c r="F4" s="18"/>
      <c r="G4" s="18"/>
      <c r="H4" s="18"/>
      <c r="I4" s="5"/>
    </row>
    <row r="5" spans="1:9">
      <c r="D5" s="18" t="s">
        <v>266</v>
      </c>
      <c r="E5" s="18"/>
      <c r="F5" s="18"/>
      <c r="G5" s="18"/>
      <c r="H5" s="18"/>
      <c r="I5" s="5"/>
    </row>
    <row r="9" spans="1:9" ht="39.5">
      <c r="A9" s="9" t="s">
        <v>3</v>
      </c>
      <c r="B9" s="19" t="s">
        <v>37</v>
      </c>
      <c r="C9" s="9" t="s">
        <v>4</v>
      </c>
      <c r="D9" s="9" t="s">
        <v>5</v>
      </c>
      <c r="E9" s="9" t="s">
        <v>6</v>
      </c>
      <c r="F9" s="9" t="s">
        <v>7</v>
      </c>
      <c r="G9" s="10" t="s">
        <v>8</v>
      </c>
      <c r="H9" s="10" t="s">
        <v>9</v>
      </c>
    </row>
    <row r="10" spans="1:9">
      <c r="A10" s="9">
        <v>1</v>
      </c>
      <c r="B10" s="19">
        <v>2</v>
      </c>
      <c r="C10" s="9">
        <v>3</v>
      </c>
      <c r="D10" s="9">
        <v>4</v>
      </c>
      <c r="E10" s="9">
        <v>5</v>
      </c>
      <c r="F10" s="9">
        <v>6</v>
      </c>
      <c r="G10" s="10"/>
      <c r="H10" s="10"/>
    </row>
    <row r="11" spans="1:9">
      <c r="A11" s="3" t="s">
        <v>10</v>
      </c>
      <c r="B11" s="19"/>
      <c r="C11" s="3"/>
      <c r="D11" s="3"/>
      <c r="E11" s="3"/>
      <c r="F11" s="11">
        <f>(F12+F36)</f>
        <v>10557064.880000001</v>
      </c>
      <c r="G11" s="11">
        <f>(G12+G36)</f>
        <v>10559744.880000001</v>
      </c>
      <c r="H11" s="12">
        <f>(G11/F11)</f>
        <v>1.0002538584379714</v>
      </c>
    </row>
    <row r="12" spans="1:9" ht="26">
      <c r="A12" s="3" t="s">
        <v>11</v>
      </c>
      <c r="B12" s="19"/>
      <c r="C12" s="3"/>
      <c r="D12" s="3"/>
      <c r="E12" s="3"/>
      <c r="F12" s="11">
        <f>(F13+F23+F35)</f>
        <v>192000</v>
      </c>
      <c r="G12" s="11">
        <v>194680</v>
      </c>
      <c r="H12" s="12">
        <f>(G12/F12)</f>
        <v>1.0139583333333333</v>
      </c>
    </row>
    <row r="13" spans="1:9" ht="156">
      <c r="A13" s="3" t="s">
        <v>12</v>
      </c>
      <c r="B13" s="22">
        <v>182</v>
      </c>
      <c r="C13" s="3">
        <v>1010201001</v>
      </c>
      <c r="D13" s="3">
        <v>1000</v>
      </c>
      <c r="E13" s="3">
        <v>110</v>
      </c>
      <c r="F13" s="11">
        <v>25000</v>
      </c>
      <c r="G13" s="11">
        <v>28864.880000000001</v>
      </c>
      <c r="H13" s="12">
        <f t="shared" ref="H13:H35" si="0">(G13/F13)</f>
        <v>1.1545951999999999</v>
      </c>
    </row>
    <row r="14" spans="1:9" ht="117">
      <c r="A14" s="3" t="s">
        <v>13</v>
      </c>
      <c r="B14" s="22">
        <v>182</v>
      </c>
      <c r="C14" s="3">
        <v>1010201001</v>
      </c>
      <c r="D14" s="3">
        <v>2100</v>
      </c>
      <c r="E14" s="3">
        <v>110</v>
      </c>
      <c r="F14" s="11"/>
      <c r="G14" s="11">
        <v>1.02</v>
      </c>
      <c r="H14" s="12"/>
    </row>
    <row r="15" spans="1:9" ht="156">
      <c r="A15" s="3" t="s">
        <v>14</v>
      </c>
      <c r="B15" s="22">
        <v>182</v>
      </c>
      <c r="C15" s="3">
        <v>11010201001</v>
      </c>
      <c r="D15" s="3">
        <v>3000</v>
      </c>
      <c r="E15" s="3">
        <v>110</v>
      </c>
      <c r="F15" s="11"/>
      <c r="G15" s="11">
        <v>11.1</v>
      </c>
      <c r="H15" s="12"/>
    </row>
    <row r="16" spans="1:9" ht="26">
      <c r="A16" s="3" t="s">
        <v>15</v>
      </c>
      <c r="B16" s="22">
        <v>182</v>
      </c>
      <c r="C16" s="3">
        <v>1050000000</v>
      </c>
      <c r="D16" s="13">
        <v>0</v>
      </c>
      <c r="E16" s="3">
        <v>110</v>
      </c>
      <c r="F16" s="11"/>
      <c r="G16" s="11">
        <v>29505.86</v>
      </c>
      <c r="H16" s="12"/>
    </row>
    <row r="17" spans="1:8" ht="104">
      <c r="A17" s="3" t="s">
        <v>193</v>
      </c>
      <c r="B17" s="22">
        <v>182</v>
      </c>
      <c r="C17" s="3">
        <v>1050101101</v>
      </c>
      <c r="D17" s="13">
        <v>1000</v>
      </c>
      <c r="E17" s="3">
        <v>110</v>
      </c>
      <c r="F17" s="11"/>
      <c r="G17" s="11">
        <v>16559.400000000001</v>
      </c>
      <c r="H17" s="12"/>
    </row>
    <row r="18" spans="1:8" ht="91">
      <c r="A18" s="3" t="s">
        <v>194</v>
      </c>
      <c r="B18" s="22">
        <v>182</v>
      </c>
      <c r="C18" s="3">
        <v>105011101</v>
      </c>
      <c r="D18" s="3">
        <v>2100</v>
      </c>
      <c r="E18" s="3">
        <v>110</v>
      </c>
      <c r="F18" s="11"/>
      <c r="G18" s="11">
        <v>1409.33</v>
      </c>
      <c r="H18" s="12"/>
    </row>
    <row r="19" spans="1:8" ht="39">
      <c r="A19" s="3" t="s">
        <v>195</v>
      </c>
      <c r="B19" s="22">
        <v>182</v>
      </c>
      <c r="C19" s="3">
        <v>1050300001</v>
      </c>
      <c r="D19" s="13">
        <v>0</v>
      </c>
      <c r="E19" s="3">
        <v>110</v>
      </c>
      <c r="F19" s="11"/>
      <c r="G19" s="11">
        <v>11537.13</v>
      </c>
      <c r="H19" s="12"/>
    </row>
    <row r="20" spans="1:8" ht="78">
      <c r="A20" s="3" t="s">
        <v>197</v>
      </c>
      <c r="B20" s="22">
        <v>182</v>
      </c>
      <c r="C20" s="3">
        <v>1050301001</v>
      </c>
      <c r="D20" s="3">
        <v>1000</v>
      </c>
      <c r="E20" s="3">
        <v>110</v>
      </c>
      <c r="F20" s="11"/>
      <c r="G20" s="11">
        <v>9630</v>
      </c>
      <c r="H20" s="12"/>
    </row>
    <row r="21" spans="1:8" ht="52">
      <c r="A21" s="3" t="s">
        <v>196</v>
      </c>
      <c r="B21" s="22">
        <v>182</v>
      </c>
      <c r="C21" s="3">
        <v>1050301001</v>
      </c>
      <c r="D21" s="3">
        <v>2100</v>
      </c>
      <c r="E21" s="3">
        <v>110</v>
      </c>
      <c r="F21" s="11"/>
      <c r="G21" s="11">
        <v>1307.1300000000001</v>
      </c>
      <c r="H21" s="12"/>
    </row>
    <row r="22" spans="1:8" ht="65">
      <c r="A22" s="3" t="s">
        <v>198</v>
      </c>
      <c r="B22" s="22">
        <v>182</v>
      </c>
      <c r="C22" s="3">
        <v>1050301001</v>
      </c>
      <c r="D22" s="3">
        <v>3000</v>
      </c>
      <c r="E22" s="3">
        <v>110</v>
      </c>
      <c r="F22" s="11"/>
      <c r="G22" s="11">
        <v>600</v>
      </c>
      <c r="H22" s="12"/>
    </row>
    <row r="23" spans="1:8">
      <c r="A23" s="3" t="s">
        <v>16</v>
      </c>
      <c r="B23" s="22">
        <v>182</v>
      </c>
      <c r="C23" s="3">
        <v>1060000000</v>
      </c>
      <c r="D23" s="13">
        <v>0</v>
      </c>
      <c r="E23" s="3">
        <v>110</v>
      </c>
      <c r="F23" s="11">
        <v>92000</v>
      </c>
      <c r="G23" s="11">
        <v>114609.66</v>
      </c>
      <c r="H23" s="12">
        <f t="shared" si="0"/>
        <v>1.2457571739130435</v>
      </c>
    </row>
    <row r="24" spans="1:8" ht="26">
      <c r="A24" s="3" t="s">
        <v>17</v>
      </c>
      <c r="B24" s="22">
        <v>182</v>
      </c>
      <c r="C24" s="3">
        <v>10600000000</v>
      </c>
      <c r="D24" s="13">
        <v>0</v>
      </c>
      <c r="E24" s="3">
        <v>110</v>
      </c>
      <c r="F24" s="11">
        <v>7000</v>
      </c>
      <c r="G24" s="11">
        <v>13738.14</v>
      </c>
      <c r="H24" s="12">
        <f t="shared" si="0"/>
        <v>1.9625914285714285</v>
      </c>
    </row>
    <row r="25" spans="1:8" ht="117">
      <c r="A25" s="3" t="s">
        <v>18</v>
      </c>
      <c r="B25" s="22">
        <v>182</v>
      </c>
      <c r="C25" s="3">
        <v>1060103010</v>
      </c>
      <c r="D25" s="3">
        <v>1000</v>
      </c>
      <c r="E25" s="3">
        <v>110</v>
      </c>
      <c r="F25" s="11">
        <v>7000</v>
      </c>
      <c r="G25" s="11">
        <v>13558.49</v>
      </c>
      <c r="H25" s="12">
        <f t="shared" si="0"/>
        <v>1.9369271428571428</v>
      </c>
    </row>
    <row r="26" spans="1:8" ht="91">
      <c r="A26" s="3" t="s">
        <v>19</v>
      </c>
      <c r="B26" s="22">
        <v>182</v>
      </c>
      <c r="C26" s="3">
        <v>1060103010</v>
      </c>
      <c r="D26" s="3">
        <v>2100</v>
      </c>
      <c r="E26" s="3">
        <v>110</v>
      </c>
      <c r="F26" s="11">
        <v>0</v>
      </c>
      <c r="G26" s="11">
        <v>179.65</v>
      </c>
      <c r="H26" s="12"/>
    </row>
    <row r="27" spans="1:8">
      <c r="A27" s="3" t="s">
        <v>20</v>
      </c>
      <c r="B27" s="22">
        <v>182</v>
      </c>
      <c r="C27" s="3">
        <v>1060600000</v>
      </c>
      <c r="D27" s="13">
        <v>0</v>
      </c>
      <c r="E27" s="3">
        <v>110</v>
      </c>
      <c r="F27" s="11">
        <v>85000</v>
      </c>
      <c r="G27" s="11">
        <v>100871.52</v>
      </c>
      <c r="H27" s="12">
        <f t="shared" si="0"/>
        <v>1.1867237647058824</v>
      </c>
    </row>
    <row r="28" spans="1:8">
      <c r="A28" s="3" t="s">
        <v>21</v>
      </c>
      <c r="B28" s="22">
        <v>182</v>
      </c>
      <c r="C28" s="3">
        <v>1060603000</v>
      </c>
      <c r="D28" s="13">
        <v>0</v>
      </c>
      <c r="E28" s="3">
        <v>110</v>
      </c>
      <c r="F28" s="11">
        <v>0</v>
      </c>
      <c r="G28" s="11">
        <f>(G30+G29+G31)</f>
        <v>-3172.67</v>
      </c>
      <c r="H28" s="12"/>
    </row>
    <row r="29" spans="1:8" ht="104">
      <c r="A29" s="3" t="s">
        <v>22</v>
      </c>
      <c r="B29" s="22">
        <v>182</v>
      </c>
      <c r="C29" s="3">
        <v>1060603310</v>
      </c>
      <c r="D29" s="3">
        <v>1000</v>
      </c>
      <c r="E29" s="3">
        <v>110</v>
      </c>
      <c r="F29" s="11">
        <v>0</v>
      </c>
      <c r="G29" s="11">
        <v>898</v>
      </c>
      <c r="H29" s="12"/>
    </row>
    <row r="30" spans="1:8" ht="78">
      <c r="A30" s="3" t="s">
        <v>23</v>
      </c>
      <c r="B30" s="22">
        <v>182</v>
      </c>
      <c r="C30" s="3">
        <v>1060603310</v>
      </c>
      <c r="D30" s="3">
        <v>2100</v>
      </c>
      <c r="E30" s="3">
        <v>110</v>
      </c>
      <c r="F30" s="11">
        <v>0</v>
      </c>
      <c r="G30" s="11">
        <v>-4074.67</v>
      </c>
      <c r="H30" s="12"/>
    </row>
    <row r="31" spans="1:8" ht="104">
      <c r="A31" s="3" t="s">
        <v>199</v>
      </c>
      <c r="B31" s="23"/>
      <c r="C31" s="3"/>
      <c r="D31" s="3"/>
      <c r="E31" s="3"/>
      <c r="F31" s="11"/>
      <c r="G31" s="11">
        <v>4</v>
      </c>
      <c r="H31" s="12"/>
    </row>
    <row r="32" spans="1:8" ht="26">
      <c r="A32" s="3" t="s">
        <v>24</v>
      </c>
      <c r="B32" s="23" t="s">
        <v>214</v>
      </c>
      <c r="C32" s="3">
        <v>1060604000</v>
      </c>
      <c r="D32" s="13">
        <v>0</v>
      </c>
      <c r="E32" s="3">
        <v>110</v>
      </c>
      <c r="F32" s="11">
        <v>85000</v>
      </c>
      <c r="G32" s="11">
        <v>104044.19</v>
      </c>
      <c r="H32" s="12">
        <f t="shared" si="0"/>
        <v>1.2240492941176471</v>
      </c>
    </row>
    <row r="33" spans="1:8" ht="104">
      <c r="A33" s="3" t="s">
        <v>22</v>
      </c>
      <c r="B33" s="23" t="s">
        <v>214</v>
      </c>
      <c r="C33" s="3">
        <v>1060604310</v>
      </c>
      <c r="D33" s="3">
        <v>1000</v>
      </c>
      <c r="E33" s="3">
        <v>110</v>
      </c>
      <c r="F33" s="14">
        <v>85000</v>
      </c>
      <c r="G33" s="14">
        <v>103372.11</v>
      </c>
      <c r="H33" s="12">
        <f t="shared" si="0"/>
        <v>1.2161424705882353</v>
      </c>
    </row>
    <row r="34" spans="1:8" ht="78">
      <c r="A34" s="3" t="s">
        <v>25</v>
      </c>
      <c r="B34" s="21" t="s">
        <v>214</v>
      </c>
      <c r="C34" s="3">
        <v>1060604310</v>
      </c>
      <c r="D34" s="3">
        <v>2100</v>
      </c>
      <c r="E34" s="3">
        <v>110</v>
      </c>
      <c r="F34" s="14">
        <v>0</v>
      </c>
      <c r="G34" s="14">
        <v>672.11</v>
      </c>
      <c r="H34" s="12"/>
    </row>
    <row r="35" spans="1:8" ht="130">
      <c r="A35" s="3" t="s">
        <v>26</v>
      </c>
      <c r="B35" s="21" t="s">
        <v>214</v>
      </c>
      <c r="C35" s="3">
        <v>1110502510</v>
      </c>
      <c r="D35" s="15" t="s">
        <v>27</v>
      </c>
      <c r="E35" s="3">
        <v>120</v>
      </c>
      <c r="F35" s="11">
        <v>75000</v>
      </c>
      <c r="G35" s="11">
        <v>21700</v>
      </c>
      <c r="H35" s="12">
        <f t="shared" si="0"/>
        <v>0.28933333333333333</v>
      </c>
    </row>
    <row r="36" spans="1:8" ht="26">
      <c r="A36" s="3" t="s">
        <v>28</v>
      </c>
      <c r="B36" s="23"/>
      <c r="C36" s="3"/>
      <c r="D36" s="3"/>
      <c r="E36" s="3"/>
      <c r="F36" s="11">
        <f>(F37+F38+F39+F40+F46)</f>
        <v>10365064.880000001</v>
      </c>
      <c r="G36" s="11">
        <f>(G37+G38+G39+G40+G46)</f>
        <v>10365064.880000001</v>
      </c>
      <c r="H36" s="12">
        <f>(G36/F36)</f>
        <v>1</v>
      </c>
    </row>
    <row r="37" spans="1:8" ht="39">
      <c r="A37" s="3" t="s">
        <v>29</v>
      </c>
      <c r="B37" s="23" t="s">
        <v>38</v>
      </c>
      <c r="C37" s="3">
        <v>2021500110</v>
      </c>
      <c r="D37" s="15" t="s">
        <v>30</v>
      </c>
      <c r="E37" s="3">
        <v>150</v>
      </c>
      <c r="F37" s="11">
        <v>8770045</v>
      </c>
      <c r="G37" s="11">
        <v>8770045</v>
      </c>
      <c r="H37" s="12">
        <f t="shared" ref="H37:H46" si="1">(G37/F37)</f>
        <v>1</v>
      </c>
    </row>
    <row r="38" spans="1:8" ht="26">
      <c r="A38" s="3" t="s">
        <v>200</v>
      </c>
      <c r="B38" s="23" t="s">
        <v>38</v>
      </c>
      <c r="C38" s="3">
        <v>2022999910</v>
      </c>
      <c r="D38" s="15" t="s">
        <v>27</v>
      </c>
      <c r="E38" s="3">
        <v>150</v>
      </c>
      <c r="F38" s="11">
        <v>572577</v>
      </c>
      <c r="G38" s="11">
        <v>572577</v>
      </c>
      <c r="H38" s="12">
        <f t="shared" si="1"/>
        <v>1</v>
      </c>
    </row>
    <row r="39" spans="1:8" ht="65">
      <c r="A39" s="3" t="s">
        <v>31</v>
      </c>
      <c r="B39" s="20" t="s">
        <v>38</v>
      </c>
      <c r="C39" s="3">
        <v>2023511800</v>
      </c>
      <c r="D39" s="15" t="s">
        <v>32</v>
      </c>
      <c r="E39" s="3">
        <v>150</v>
      </c>
      <c r="F39" s="11">
        <v>60690</v>
      </c>
      <c r="G39" s="11">
        <v>60690</v>
      </c>
      <c r="H39" s="12">
        <f t="shared" si="1"/>
        <v>1</v>
      </c>
    </row>
    <row r="40" spans="1:8">
      <c r="A40" s="3" t="s">
        <v>33</v>
      </c>
      <c r="B40" s="20" t="s">
        <v>38</v>
      </c>
      <c r="C40" s="3">
        <v>2024000000</v>
      </c>
      <c r="D40" s="15" t="s">
        <v>27</v>
      </c>
      <c r="E40" s="3">
        <v>150</v>
      </c>
      <c r="F40" s="11">
        <v>922752.88</v>
      </c>
      <c r="G40" s="11">
        <v>922752.88</v>
      </c>
      <c r="H40" s="12">
        <f t="shared" si="1"/>
        <v>1</v>
      </c>
    </row>
    <row r="41" spans="1:8" ht="156">
      <c r="A41" s="3" t="s">
        <v>204</v>
      </c>
      <c r="B41" s="23" t="s">
        <v>38</v>
      </c>
      <c r="C41" s="3">
        <v>2024001410</v>
      </c>
      <c r="D41" s="15" t="s">
        <v>34</v>
      </c>
      <c r="E41" s="3">
        <v>150</v>
      </c>
      <c r="F41" s="11">
        <v>264809.88</v>
      </c>
      <c r="G41" s="11">
        <v>264809.88</v>
      </c>
      <c r="H41" s="12">
        <f t="shared" si="1"/>
        <v>1</v>
      </c>
    </row>
    <row r="42" spans="1:8" ht="143">
      <c r="A42" s="3" t="s">
        <v>205</v>
      </c>
      <c r="B42" s="23" t="s">
        <v>38</v>
      </c>
      <c r="C42" s="3">
        <v>2024001410</v>
      </c>
      <c r="D42" s="15" t="s">
        <v>35</v>
      </c>
      <c r="E42" s="3">
        <v>150</v>
      </c>
      <c r="F42" s="11">
        <v>23000</v>
      </c>
      <c r="G42" s="11">
        <v>23000</v>
      </c>
      <c r="H42" s="12">
        <f t="shared" si="1"/>
        <v>1</v>
      </c>
    </row>
    <row r="43" spans="1:8" ht="117">
      <c r="A43" s="3" t="s">
        <v>206</v>
      </c>
      <c r="B43" s="20" t="s">
        <v>38</v>
      </c>
      <c r="C43" s="3">
        <v>2024001410</v>
      </c>
      <c r="D43" s="15" t="s">
        <v>36</v>
      </c>
      <c r="E43" s="3">
        <v>151</v>
      </c>
      <c r="F43" s="11">
        <v>528500</v>
      </c>
      <c r="G43" s="11">
        <v>528500</v>
      </c>
      <c r="H43" s="12">
        <f t="shared" si="1"/>
        <v>1</v>
      </c>
    </row>
    <row r="44" spans="1:8" ht="143">
      <c r="A44" s="3" t="s">
        <v>207</v>
      </c>
      <c r="B44" s="20" t="s">
        <v>38</v>
      </c>
      <c r="C44" s="3">
        <v>2024001410</v>
      </c>
      <c r="D44" s="15" t="s">
        <v>209</v>
      </c>
      <c r="E44" s="3">
        <v>150</v>
      </c>
      <c r="F44" s="11">
        <v>30000</v>
      </c>
      <c r="G44" s="11">
        <v>30000</v>
      </c>
      <c r="H44" s="12">
        <f t="shared" si="1"/>
        <v>1</v>
      </c>
    </row>
    <row r="45" spans="1:8" ht="117">
      <c r="A45" s="3" t="s">
        <v>208</v>
      </c>
      <c r="B45" s="23" t="s">
        <v>38</v>
      </c>
      <c r="C45" s="3">
        <v>2024999910</v>
      </c>
      <c r="D45" s="15" t="s">
        <v>201</v>
      </c>
      <c r="E45" s="3">
        <v>150</v>
      </c>
      <c r="F45" s="11">
        <v>76443</v>
      </c>
      <c r="G45" s="11">
        <v>76443</v>
      </c>
      <c r="H45" s="12">
        <f t="shared" si="1"/>
        <v>1</v>
      </c>
    </row>
    <row r="46" spans="1:8" ht="39.5">
      <c r="A46" s="16" t="s">
        <v>202</v>
      </c>
      <c r="B46" s="23" t="s">
        <v>38</v>
      </c>
      <c r="C46" s="3">
        <v>2070503010</v>
      </c>
      <c r="D46" s="15" t="s">
        <v>203</v>
      </c>
      <c r="E46" s="3">
        <v>150</v>
      </c>
      <c r="F46" s="11">
        <v>39000</v>
      </c>
      <c r="G46" s="11">
        <v>39000</v>
      </c>
      <c r="H46" s="17">
        <f t="shared" si="1"/>
        <v>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249"/>
  <sheetViews>
    <sheetView tabSelected="1" topLeftCell="A7" workbookViewId="0">
      <selection activeCell="F11" sqref="F11"/>
    </sheetView>
  </sheetViews>
  <sheetFormatPr defaultRowHeight="14.5"/>
  <cols>
    <col min="1" max="1" width="27" customWidth="1"/>
    <col min="2" max="2" width="3.7265625" customWidth="1"/>
    <col min="3" max="3" width="7.08984375" customWidth="1"/>
    <col min="4" max="4" width="6.26953125" customWidth="1"/>
    <col min="5" max="5" width="3.90625" customWidth="1"/>
    <col min="6" max="6" width="7.453125" customWidth="1"/>
    <col min="7" max="7" width="2.453125" hidden="1" customWidth="1"/>
    <col min="8" max="8" width="4" customWidth="1"/>
    <col min="9" max="9" width="9.453125" customWidth="1"/>
    <col min="10" max="10" width="10" customWidth="1"/>
    <col min="11" max="11" width="7" customWidth="1"/>
  </cols>
  <sheetData>
    <row r="2" spans="1:11">
      <c r="F2" t="s">
        <v>39</v>
      </c>
    </row>
    <row r="3" spans="1:11">
      <c r="D3" s="44" t="s">
        <v>267</v>
      </c>
      <c r="E3" s="44"/>
      <c r="F3" s="44"/>
      <c r="G3" s="44"/>
      <c r="H3" s="44"/>
      <c r="I3" s="44"/>
      <c r="J3" s="44"/>
      <c r="K3" s="44"/>
    </row>
    <row r="4" spans="1:11">
      <c r="D4" s="2" t="s">
        <v>263</v>
      </c>
    </row>
    <row r="5" spans="1:11">
      <c r="D5" s="45" t="s">
        <v>268</v>
      </c>
      <c r="E5" s="45"/>
      <c r="F5" s="45"/>
      <c r="G5" s="45"/>
      <c r="H5" s="45"/>
      <c r="I5" s="45"/>
      <c r="J5" s="45"/>
    </row>
    <row r="7" spans="1:11">
      <c r="F7" t="s">
        <v>39</v>
      </c>
    </row>
    <row r="8" spans="1:11">
      <c r="F8" t="s">
        <v>270</v>
      </c>
    </row>
    <row r="9" spans="1:11">
      <c r="F9" t="s">
        <v>271</v>
      </c>
    </row>
    <row r="10" spans="1:11">
      <c r="F10" t="s">
        <v>272</v>
      </c>
    </row>
    <row r="11" spans="1:11">
      <c r="F11" t="s">
        <v>273</v>
      </c>
    </row>
    <row r="13" spans="1:11">
      <c r="A13" s="43" t="s">
        <v>264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ht="15" thickBot="1"/>
    <row r="15" spans="1:11" ht="96" thickBot="1">
      <c r="A15" s="24" t="s">
        <v>40</v>
      </c>
      <c r="B15" s="24" t="s">
        <v>41</v>
      </c>
      <c r="C15" s="24" t="s">
        <v>42</v>
      </c>
      <c r="D15" s="24" t="s">
        <v>43</v>
      </c>
      <c r="E15" s="24" t="s">
        <v>44</v>
      </c>
      <c r="F15" s="24" t="s">
        <v>215</v>
      </c>
      <c r="G15" s="24" t="s">
        <v>6</v>
      </c>
      <c r="H15" s="24" t="s">
        <v>6</v>
      </c>
      <c r="I15" s="37" t="s">
        <v>260</v>
      </c>
      <c r="J15" s="38" t="s">
        <v>261</v>
      </c>
      <c r="K15" s="38" t="s">
        <v>262</v>
      </c>
    </row>
    <row r="16" spans="1:11" ht="15" thickBot="1">
      <c r="A16" s="24">
        <v>1</v>
      </c>
      <c r="B16" s="24">
        <v>2</v>
      </c>
      <c r="C16" s="24">
        <v>3</v>
      </c>
      <c r="D16" s="24">
        <v>4</v>
      </c>
      <c r="E16" s="24">
        <v>5</v>
      </c>
      <c r="F16" s="24">
        <v>6</v>
      </c>
      <c r="G16" s="24">
        <v>7</v>
      </c>
      <c r="H16" s="24">
        <v>7</v>
      </c>
      <c r="I16" s="37"/>
      <c r="J16" s="38">
        <v>8</v>
      </c>
      <c r="K16" s="38">
        <v>9</v>
      </c>
    </row>
    <row r="17" spans="1:11" ht="33" thickBot="1">
      <c r="A17" s="24" t="s">
        <v>45</v>
      </c>
      <c r="B17" s="25"/>
      <c r="C17" s="24"/>
      <c r="D17" s="24"/>
      <c r="E17" s="24"/>
      <c r="F17" s="25"/>
      <c r="G17" s="24"/>
      <c r="H17" s="24"/>
      <c r="I17" s="37">
        <v>12057721.99</v>
      </c>
      <c r="J17" s="37">
        <f>(J18+J80+J91+J104+J117+J207+J215+J228)</f>
        <v>11560096.220000001</v>
      </c>
      <c r="K17" s="39">
        <f>(J17/I17)</f>
        <v>0.95872970280682346</v>
      </c>
    </row>
    <row r="18" spans="1:11" ht="15" thickBot="1">
      <c r="A18" s="26" t="s">
        <v>46</v>
      </c>
      <c r="B18" s="27" t="s">
        <v>38</v>
      </c>
      <c r="C18" s="26" t="s">
        <v>47</v>
      </c>
      <c r="D18" s="26"/>
      <c r="E18" s="26"/>
      <c r="F18" s="27"/>
      <c r="G18" s="26"/>
      <c r="H18" s="26"/>
      <c r="I18" s="37">
        <f>(I19+I26+I56+I63)</f>
        <v>3815456.97</v>
      </c>
      <c r="J18" s="37">
        <f>(J19+J26+J63)</f>
        <v>3663374.41</v>
      </c>
      <c r="K18" s="39">
        <f t="shared" ref="K18:K81" si="0">(J18/I18)</f>
        <v>0.96014040750667928</v>
      </c>
    </row>
    <row r="19" spans="1:11" ht="54" thickBot="1">
      <c r="A19" s="24" t="s">
        <v>48</v>
      </c>
      <c r="B19" s="25" t="s">
        <v>38</v>
      </c>
      <c r="C19" s="24" t="s">
        <v>49</v>
      </c>
      <c r="D19" s="24"/>
      <c r="E19" s="24"/>
      <c r="F19" s="25" t="s">
        <v>216</v>
      </c>
      <c r="G19" s="24"/>
      <c r="H19" s="24"/>
      <c r="I19" s="37">
        <v>43200</v>
      </c>
      <c r="J19" s="37">
        <v>43200</v>
      </c>
      <c r="K19" s="39">
        <f t="shared" si="0"/>
        <v>1</v>
      </c>
    </row>
    <row r="20" spans="1:11" ht="54" thickBot="1">
      <c r="A20" s="24" t="s">
        <v>50</v>
      </c>
      <c r="B20" s="25" t="s">
        <v>38</v>
      </c>
      <c r="C20" s="24" t="s">
        <v>49</v>
      </c>
      <c r="D20" s="24" t="s">
        <v>51</v>
      </c>
      <c r="E20" s="24"/>
      <c r="F20" s="25" t="s">
        <v>216</v>
      </c>
      <c r="G20" s="24"/>
      <c r="H20" s="24"/>
      <c r="I20" s="37">
        <v>43200</v>
      </c>
      <c r="J20" s="37">
        <v>43200</v>
      </c>
      <c r="K20" s="39">
        <f t="shared" si="0"/>
        <v>1</v>
      </c>
    </row>
    <row r="21" spans="1:11" ht="54" thickBot="1">
      <c r="A21" s="24" t="s">
        <v>52</v>
      </c>
      <c r="B21" s="25" t="s">
        <v>38</v>
      </c>
      <c r="C21" s="24" t="s">
        <v>49</v>
      </c>
      <c r="D21" s="24" t="s">
        <v>53</v>
      </c>
      <c r="E21" s="24"/>
      <c r="F21" s="25" t="s">
        <v>216</v>
      </c>
      <c r="G21" s="24"/>
      <c r="H21" s="24"/>
      <c r="I21" s="37">
        <v>43200</v>
      </c>
      <c r="J21" s="37">
        <v>43200</v>
      </c>
      <c r="K21" s="39">
        <f t="shared" si="0"/>
        <v>1</v>
      </c>
    </row>
    <row r="22" spans="1:11" ht="22.5" thickBot="1">
      <c r="A22" s="24" t="s">
        <v>54</v>
      </c>
      <c r="B22" s="25" t="s">
        <v>38</v>
      </c>
      <c r="C22" s="24" t="s">
        <v>49</v>
      </c>
      <c r="D22" s="24" t="s">
        <v>55</v>
      </c>
      <c r="E22" s="24"/>
      <c r="F22" s="25" t="s">
        <v>216</v>
      </c>
      <c r="G22" s="24"/>
      <c r="H22" s="24"/>
      <c r="I22" s="37">
        <v>43200</v>
      </c>
      <c r="J22" s="37">
        <v>43200</v>
      </c>
      <c r="K22" s="39">
        <f t="shared" si="0"/>
        <v>1</v>
      </c>
    </row>
    <row r="23" spans="1:11" ht="22.5" thickBot="1">
      <c r="A23" s="24" t="s">
        <v>56</v>
      </c>
      <c r="B23" s="25" t="s">
        <v>38</v>
      </c>
      <c r="C23" s="24" t="s">
        <v>49</v>
      </c>
      <c r="D23" s="24" t="s">
        <v>55</v>
      </c>
      <c r="E23" s="24">
        <v>100</v>
      </c>
      <c r="F23" s="25" t="s">
        <v>216</v>
      </c>
      <c r="G23" s="24"/>
      <c r="H23" s="24"/>
      <c r="I23" s="37">
        <v>43200</v>
      </c>
      <c r="J23" s="37">
        <v>43200</v>
      </c>
      <c r="K23" s="39">
        <f t="shared" si="0"/>
        <v>1</v>
      </c>
    </row>
    <row r="24" spans="1:11" ht="33" thickBot="1">
      <c r="A24" s="24" t="s">
        <v>57</v>
      </c>
      <c r="B24" s="25" t="s">
        <v>38</v>
      </c>
      <c r="C24" s="24" t="s">
        <v>49</v>
      </c>
      <c r="D24" s="24" t="s">
        <v>55</v>
      </c>
      <c r="E24" s="24">
        <v>110</v>
      </c>
      <c r="F24" s="25" t="s">
        <v>216</v>
      </c>
      <c r="G24" s="24"/>
      <c r="H24" s="24"/>
      <c r="I24" s="37">
        <v>43200</v>
      </c>
      <c r="J24" s="37">
        <v>43200</v>
      </c>
      <c r="K24" s="39">
        <f t="shared" si="0"/>
        <v>1</v>
      </c>
    </row>
    <row r="25" spans="1:11" ht="22.5" thickBot="1">
      <c r="A25" s="24" t="s">
        <v>54</v>
      </c>
      <c r="B25" s="25" t="s">
        <v>38</v>
      </c>
      <c r="C25" s="24" t="s">
        <v>49</v>
      </c>
      <c r="D25" s="24" t="s">
        <v>55</v>
      </c>
      <c r="E25" s="24">
        <v>123</v>
      </c>
      <c r="F25" s="25" t="s">
        <v>216</v>
      </c>
      <c r="G25" s="24">
        <v>296</v>
      </c>
      <c r="H25" s="24">
        <v>296</v>
      </c>
      <c r="I25" s="37">
        <v>43200</v>
      </c>
      <c r="J25" s="37">
        <v>43200</v>
      </c>
      <c r="K25" s="39">
        <f t="shared" si="0"/>
        <v>1</v>
      </c>
    </row>
    <row r="26" spans="1:11" ht="54" thickBot="1">
      <c r="A26" s="24" t="s">
        <v>58</v>
      </c>
      <c r="B26" s="27" t="s">
        <v>38</v>
      </c>
      <c r="C26" s="24" t="s">
        <v>59</v>
      </c>
      <c r="D26" s="24" t="s">
        <v>60</v>
      </c>
      <c r="E26" s="24"/>
      <c r="F26" s="25" t="s">
        <v>216</v>
      </c>
      <c r="G26" s="24"/>
      <c r="H26" s="24"/>
      <c r="I26" s="37">
        <v>3208418.91</v>
      </c>
      <c r="J26" s="37">
        <f>(J29+J52)</f>
        <v>3060192.54</v>
      </c>
      <c r="K26" s="39">
        <f t="shared" si="0"/>
        <v>0.95380080526953381</v>
      </c>
    </row>
    <row r="27" spans="1:11" ht="54" thickBot="1">
      <c r="A27" s="24" t="s">
        <v>50</v>
      </c>
      <c r="B27" s="25" t="s">
        <v>38</v>
      </c>
      <c r="C27" s="24" t="s">
        <v>59</v>
      </c>
      <c r="D27" s="24" t="s">
        <v>60</v>
      </c>
      <c r="E27" s="24"/>
      <c r="F27" s="25"/>
      <c r="G27" s="24"/>
      <c r="H27" s="24"/>
      <c r="I27" s="37">
        <f>(I29+I51)</f>
        <v>3208418.91</v>
      </c>
      <c r="J27" s="37">
        <v>3060192.54</v>
      </c>
      <c r="K27" s="39">
        <f t="shared" si="0"/>
        <v>0.95380080526953381</v>
      </c>
    </row>
    <row r="28" spans="1:11" ht="54" thickBot="1">
      <c r="A28" s="24" t="s">
        <v>52</v>
      </c>
      <c r="B28" s="25" t="s">
        <v>38</v>
      </c>
      <c r="C28" s="24" t="s">
        <v>59</v>
      </c>
      <c r="D28" s="24" t="s">
        <v>53</v>
      </c>
      <c r="E28" s="24"/>
      <c r="F28" s="25"/>
      <c r="G28" s="24"/>
      <c r="H28" s="24"/>
      <c r="I28" s="37">
        <v>3208418.91</v>
      </c>
      <c r="J28" s="37">
        <v>3060192.54</v>
      </c>
      <c r="K28" s="39">
        <f t="shared" si="0"/>
        <v>0.95380080526953381</v>
      </c>
    </row>
    <row r="29" spans="1:11" ht="22.5" thickBot="1">
      <c r="A29" s="24" t="s">
        <v>61</v>
      </c>
      <c r="B29" s="25" t="s">
        <v>38</v>
      </c>
      <c r="C29" s="24" t="s">
        <v>59</v>
      </c>
      <c r="D29" s="24" t="s">
        <v>62</v>
      </c>
      <c r="E29" s="28"/>
      <c r="F29" s="25"/>
      <c r="G29" s="24"/>
      <c r="H29" s="24"/>
      <c r="I29" s="37">
        <f>(I30+I34+I48)</f>
        <v>2542626.52</v>
      </c>
      <c r="J29" s="37">
        <f>(J30+J34+J48)</f>
        <v>2399994.29</v>
      </c>
      <c r="K29" s="39">
        <f t="shared" si="0"/>
        <v>0.94390358596590118</v>
      </c>
    </row>
    <row r="30" spans="1:11" ht="64.5" thickBot="1">
      <c r="A30" s="24" t="s">
        <v>63</v>
      </c>
      <c r="B30" s="25" t="s">
        <v>38</v>
      </c>
      <c r="C30" s="24" t="s">
        <v>59</v>
      </c>
      <c r="D30" s="24" t="s">
        <v>62</v>
      </c>
      <c r="E30" s="24">
        <v>100</v>
      </c>
      <c r="F30" s="25" t="s">
        <v>216</v>
      </c>
      <c r="G30" s="24"/>
      <c r="H30" s="24"/>
      <c r="I30" s="37">
        <v>1510335.61</v>
      </c>
      <c r="J30" s="37">
        <v>1504733.45</v>
      </c>
      <c r="K30" s="39">
        <f t="shared" si="0"/>
        <v>0.99629078466871335</v>
      </c>
    </row>
    <row r="31" spans="1:11" ht="33" thickBot="1">
      <c r="A31" s="24" t="s">
        <v>64</v>
      </c>
      <c r="B31" s="25" t="s">
        <v>38</v>
      </c>
      <c r="C31" s="24" t="s">
        <v>59</v>
      </c>
      <c r="D31" s="24" t="s">
        <v>62</v>
      </c>
      <c r="E31" s="24">
        <v>120</v>
      </c>
      <c r="F31" s="25" t="s">
        <v>216</v>
      </c>
      <c r="G31" s="24"/>
      <c r="H31" s="24"/>
      <c r="I31" s="37">
        <f>(I32+I33)</f>
        <v>1510335.6099999999</v>
      </c>
      <c r="J31" s="37">
        <f>(J32+J33)</f>
        <v>1504733.45</v>
      </c>
      <c r="K31" s="39">
        <f t="shared" si="0"/>
        <v>0.99629078466871357</v>
      </c>
    </row>
    <row r="32" spans="1:11" ht="22.5" thickBot="1">
      <c r="A32" s="24" t="s">
        <v>217</v>
      </c>
      <c r="B32" s="25" t="s">
        <v>38</v>
      </c>
      <c r="C32" s="24" t="s">
        <v>59</v>
      </c>
      <c r="D32" s="24" t="s">
        <v>62</v>
      </c>
      <c r="E32" s="24">
        <v>121</v>
      </c>
      <c r="F32" s="25" t="s">
        <v>216</v>
      </c>
      <c r="G32" s="24">
        <v>211</v>
      </c>
      <c r="H32" s="24">
        <v>211</v>
      </c>
      <c r="I32" s="37">
        <v>1159019.21</v>
      </c>
      <c r="J32" s="37">
        <v>1159011.19</v>
      </c>
      <c r="K32" s="39">
        <f t="shared" si="0"/>
        <v>0.9999930803562781</v>
      </c>
    </row>
    <row r="33" spans="1:11" ht="22.5" thickBot="1">
      <c r="A33" s="24" t="s">
        <v>65</v>
      </c>
      <c r="B33" s="25" t="s">
        <v>38</v>
      </c>
      <c r="C33" s="24" t="s">
        <v>59</v>
      </c>
      <c r="D33" s="24" t="s">
        <v>62</v>
      </c>
      <c r="E33" s="24">
        <v>129</v>
      </c>
      <c r="F33" s="25" t="s">
        <v>216</v>
      </c>
      <c r="G33" s="24">
        <v>213</v>
      </c>
      <c r="H33" s="24">
        <v>213</v>
      </c>
      <c r="I33" s="37">
        <v>351316.4</v>
      </c>
      <c r="J33" s="37">
        <v>345722.26</v>
      </c>
      <c r="K33" s="39">
        <f t="shared" si="0"/>
        <v>0.98407663291551428</v>
      </c>
    </row>
    <row r="34" spans="1:11" ht="22.5" thickBot="1">
      <c r="A34" s="24" t="s">
        <v>56</v>
      </c>
      <c r="B34" s="27" t="s">
        <v>38</v>
      </c>
      <c r="C34" s="24" t="s">
        <v>59</v>
      </c>
      <c r="D34" s="24" t="s">
        <v>62</v>
      </c>
      <c r="E34" s="24">
        <v>200</v>
      </c>
      <c r="F34" s="25"/>
      <c r="G34" s="24"/>
      <c r="H34" s="24"/>
      <c r="I34" s="37">
        <v>1028532.91</v>
      </c>
      <c r="J34" s="37">
        <v>893997.18</v>
      </c>
      <c r="K34" s="39">
        <f t="shared" si="0"/>
        <v>0.86919647520077892</v>
      </c>
    </row>
    <row r="35" spans="1:11" ht="33" thickBot="1">
      <c r="A35" s="24" t="s">
        <v>66</v>
      </c>
      <c r="B35" s="25" t="s">
        <v>38</v>
      </c>
      <c r="C35" s="24" t="s">
        <v>59</v>
      </c>
      <c r="D35" s="24" t="s">
        <v>62</v>
      </c>
      <c r="E35" s="24">
        <v>240</v>
      </c>
      <c r="F35" s="25"/>
      <c r="G35" s="24"/>
      <c r="H35" s="24"/>
      <c r="I35" s="37">
        <f>(I36+I40)</f>
        <v>1028532.91</v>
      </c>
      <c r="J35" s="37">
        <f>(J36+J40)</f>
        <v>893997.17999999993</v>
      </c>
      <c r="K35" s="39">
        <f t="shared" si="0"/>
        <v>0.86919647520077881</v>
      </c>
    </row>
    <row r="36" spans="1:11" ht="33" thickBot="1">
      <c r="A36" s="24" t="s">
        <v>67</v>
      </c>
      <c r="B36" s="25" t="s">
        <v>38</v>
      </c>
      <c r="C36" s="24" t="s">
        <v>59</v>
      </c>
      <c r="D36" s="24" t="s">
        <v>62</v>
      </c>
      <c r="E36" s="24">
        <v>242</v>
      </c>
      <c r="F36" s="25" t="s">
        <v>216</v>
      </c>
      <c r="G36" s="24"/>
      <c r="H36" s="24"/>
      <c r="I36" s="37">
        <v>59450</v>
      </c>
      <c r="J36" s="37">
        <f>(J37+J39)</f>
        <v>32152.760000000002</v>
      </c>
      <c r="K36" s="39">
        <f t="shared" si="0"/>
        <v>0.54083700588730033</v>
      </c>
    </row>
    <row r="37" spans="1:11" ht="22.5" thickBot="1">
      <c r="A37" s="24" t="s">
        <v>68</v>
      </c>
      <c r="B37" s="25" t="s">
        <v>38</v>
      </c>
      <c r="C37" s="24" t="s">
        <v>59</v>
      </c>
      <c r="D37" s="24" t="s">
        <v>62</v>
      </c>
      <c r="E37" s="24">
        <v>242</v>
      </c>
      <c r="F37" s="25" t="s">
        <v>216</v>
      </c>
      <c r="G37" s="24">
        <v>221</v>
      </c>
      <c r="H37" s="24">
        <v>221</v>
      </c>
      <c r="I37" s="37">
        <v>22000</v>
      </c>
      <c r="J37" s="37">
        <v>15452.76</v>
      </c>
      <c r="K37" s="39">
        <f t="shared" si="0"/>
        <v>0.70239818181818181</v>
      </c>
    </row>
    <row r="38" spans="1:11" ht="22.5" thickBot="1">
      <c r="A38" s="24" t="s">
        <v>69</v>
      </c>
      <c r="B38" s="25" t="s">
        <v>38</v>
      </c>
      <c r="C38" s="24" t="s">
        <v>59</v>
      </c>
      <c r="D38" s="24" t="s">
        <v>62</v>
      </c>
      <c r="E38" s="24">
        <v>242</v>
      </c>
      <c r="F38" s="25" t="s">
        <v>216</v>
      </c>
      <c r="G38" s="24">
        <v>225</v>
      </c>
      <c r="H38" s="24">
        <v>225</v>
      </c>
      <c r="I38" s="37">
        <v>5000</v>
      </c>
      <c r="J38" s="37"/>
      <c r="K38" s="39">
        <f t="shared" si="0"/>
        <v>0</v>
      </c>
    </row>
    <row r="39" spans="1:11" ht="22.5" thickBot="1">
      <c r="A39" s="24" t="s">
        <v>88</v>
      </c>
      <c r="B39" s="25" t="s">
        <v>38</v>
      </c>
      <c r="C39" s="24" t="s">
        <v>59</v>
      </c>
      <c r="D39" s="24" t="s">
        <v>62</v>
      </c>
      <c r="E39" s="24">
        <v>242</v>
      </c>
      <c r="F39" s="25" t="s">
        <v>216</v>
      </c>
      <c r="G39" s="24">
        <v>226</v>
      </c>
      <c r="H39" s="24">
        <v>226</v>
      </c>
      <c r="I39" s="37">
        <v>32450</v>
      </c>
      <c r="J39" s="37">
        <v>16700</v>
      </c>
      <c r="K39" s="39">
        <f t="shared" si="0"/>
        <v>0.51463790446841295</v>
      </c>
    </row>
    <row r="40" spans="1:11" ht="33" thickBot="1">
      <c r="A40" s="24" t="s">
        <v>66</v>
      </c>
      <c r="B40" s="25" t="s">
        <v>38</v>
      </c>
      <c r="C40" s="24" t="s">
        <v>59</v>
      </c>
      <c r="D40" s="24" t="s">
        <v>62</v>
      </c>
      <c r="E40" s="24">
        <v>244</v>
      </c>
      <c r="F40" s="25"/>
      <c r="G40" s="24"/>
      <c r="H40" s="24"/>
      <c r="I40" s="37">
        <f>(I41+I42+I43+I44+I45+I46+I47)</f>
        <v>969082.91</v>
      </c>
      <c r="J40" s="37">
        <f>(J41+J42+J43+J44+J45+J46+J47)</f>
        <v>861844.41999999993</v>
      </c>
      <c r="K40" s="39">
        <f t="shared" si="0"/>
        <v>0.88934023199315304</v>
      </c>
    </row>
    <row r="41" spans="1:11" ht="22.5" thickBot="1">
      <c r="A41" s="24" t="s">
        <v>71</v>
      </c>
      <c r="B41" s="25" t="s">
        <v>38</v>
      </c>
      <c r="C41" s="24" t="s">
        <v>59</v>
      </c>
      <c r="D41" s="24" t="s">
        <v>62</v>
      </c>
      <c r="E41" s="24">
        <v>244</v>
      </c>
      <c r="F41" s="25" t="s">
        <v>218</v>
      </c>
      <c r="G41" s="24">
        <v>223</v>
      </c>
      <c r="H41" s="24">
        <v>223</v>
      </c>
      <c r="I41" s="37">
        <v>105000</v>
      </c>
      <c r="J41" s="37">
        <v>86349.22</v>
      </c>
      <c r="K41" s="39">
        <f t="shared" si="0"/>
        <v>0.82237352380952378</v>
      </c>
    </row>
    <row r="42" spans="1:11" ht="22.5" thickBot="1">
      <c r="A42" s="24" t="s">
        <v>257</v>
      </c>
      <c r="B42" s="25" t="s">
        <v>38</v>
      </c>
      <c r="C42" s="24" t="s">
        <v>59</v>
      </c>
      <c r="D42" s="24" t="s">
        <v>62</v>
      </c>
      <c r="E42" s="24">
        <v>244</v>
      </c>
      <c r="F42" s="25" t="s">
        <v>216</v>
      </c>
      <c r="G42" s="24">
        <v>224</v>
      </c>
      <c r="H42" s="24">
        <v>224</v>
      </c>
      <c r="I42" s="37">
        <v>18360</v>
      </c>
      <c r="J42" s="37">
        <v>18360</v>
      </c>
      <c r="K42" s="39">
        <f t="shared" si="0"/>
        <v>1</v>
      </c>
    </row>
    <row r="43" spans="1:11" ht="22.5" thickBot="1">
      <c r="A43" s="24" t="s">
        <v>69</v>
      </c>
      <c r="B43" s="27" t="s">
        <v>38</v>
      </c>
      <c r="C43" s="24" t="s">
        <v>59</v>
      </c>
      <c r="D43" s="24" t="s">
        <v>62</v>
      </c>
      <c r="E43" s="24">
        <v>244</v>
      </c>
      <c r="F43" s="25" t="s">
        <v>216</v>
      </c>
      <c r="G43" s="24">
        <v>225</v>
      </c>
      <c r="H43" s="24">
        <v>225</v>
      </c>
      <c r="I43" s="37">
        <v>175782</v>
      </c>
      <c r="J43" s="37">
        <v>175782</v>
      </c>
      <c r="K43" s="39">
        <f t="shared" si="0"/>
        <v>1</v>
      </c>
    </row>
    <row r="44" spans="1:11" ht="22.5" thickBot="1">
      <c r="A44" s="24" t="s">
        <v>70</v>
      </c>
      <c r="B44" s="25" t="s">
        <v>38</v>
      </c>
      <c r="C44" s="24" t="s">
        <v>59</v>
      </c>
      <c r="D44" s="24" t="s">
        <v>62</v>
      </c>
      <c r="E44" s="24">
        <v>244</v>
      </c>
      <c r="F44" s="25" t="s">
        <v>216</v>
      </c>
      <c r="G44" s="24">
        <v>226</v>
      </c>
      <c r="H44" s="24">
        <v>226</v>
      </c>
      <c r="I44" s="37">
        <v>175425.82</v>
      </c>
      <c r="J44" s="37">
        <v>165621.35999999999</v>
      </c>
      <c r="K44" s="39">
        <f t="shared" si="0"/>
        <v>0.94411050779184036</v>
      </c>
    </row>
    <row r="45" spans="1:11" ht="22.5" thickBot="1">
      <c r="A45" s="24" t="s">
        <v>219</v>
      </c>
      <c r="B45" s="25" t="s">
        <v>38</v>
      </c>
      <c r="C45" s="24" t="s">
        <v>59</v>
      </c>
      <c r="D45" s="24" t="s">
        <v>62</v>
      </c>
      <c r="E45" s="24">
        <v>244</v>
      </c>
      <c r="F45" s="25" t="s">
        <v>216</v>
      </c>
      <c r="G45" s="24">
        <v>227</v>
      </c>
      <c r="H45" s="24">
        <v>227</v>
      </c>
      <c r="I45" s="37">
        <v>4515.09</v>
      </c>
      <c r="J45" s="37">
        <v>4518.09</v>
      </c>
      <c r="K45" s="39">
        <f t="shared" si="0"/>
        <v>1.0006644385826196</v>
      </c>
    </row>
    <row r="46" spans="1:11" ht="22.5" thickBot="1">
      <c r="A46" s="24" t="s">
        <v>72</v>
      </c>
      <c r="B46" s="25" t="s">
        <v>38</v>
      </c>
      <c r="C46" s="24" t="s">
        <v>59</v>
      </c>
      <c r="D46" s="24" t="s">
        <v>62</v>
      </c>
      <c r="E46" s="24">
        <v>244</v>
      </c>
      <c r="F46" s="25" t="s">
        <v>220</v>
      </c>
      <c r="G46" s="24">
        <v>310</v>
      </c>
      <c r="H46" s="24">
        <v>310</v>
      </c>
      <c r="I46" s="37">
        <v>183905</v>
      </c>
      <c r="J46" s="37">
        <v>183905</v>
      </c>
      <c r="K46" s="39">
        <f t="shared" si="0"/>
        <v>1</v>
      </c>
    </row>
    <row r="47" spans="1:11" ht="22.5" thickBot="1">
      <c r="A47" s="24" t="s">
        <v>73</v>
      </c>
      <c r="B47" s="25" t="s">
        <v>38</v>
      </c>
      <c r="C47" s="24" t="s">
        <v>59</v>
      </c>
      <c r="D47" s="24" t="s">
        <v>62</v>
      </c>
      <c r="E47" s="24">
        <v>244</v>
      </c>
      <c r="F47" s="25" t="s">
        <v>216</v>
      </c>
      <c r="G47" s="24">
        <v>340</v>
      </c>
      <c r="H47" s="24">
        <v>340</v>
      </c>
      <c r="I47" s="37">
        <v>306095</v>
      </c>
      <c r="J47" s="37">
        <v>227308.75</v>
      </c>
      <c r="K47" s="39">
        <f t="shared" si="0"/>
        <v>0.74260850389584931</v>
      </c>
    </row>
    <row r="48" spans="1:11" ht="22.5" thickBot="1">
      <c r="A48" s="24" t="s">
        <v>74</v>
      </c>
      <c r="B48" s="25" t="s">
        <v>38</v>
      </c>
      <c r="C48" s="24" t="s">
        <v>59</v>
      </c>
      <c r="D48" s="24" t="s">
        <v>62</v>
      </c>
      <c r="E48" s="24">
        <v>800</v>
      </c>
      <c r="F48" s="25" t="s">
        <v>216</v>
      </c>
      <c r="G48" s="24"/>
      <c r="H48" s="24"/>
      <c r="I48" s="37">
        <v>3758</v>
      </c>
      <c r="J48" s="37">
        <v>1263.6600000000001</v>
      </c>
      <c r="K48" s="39">
        <f t="shared" si="0"/>
        <v>0.3362586482171368</v>
      </c>
    </row>
    <row r="49" spans="1:11" ht="22.5" thickBot="1">
      <c r="A49" s="24" t="s">
        <v>89</v>
      </c>
      <c r="B49" s="25" t="s">
        <v>38</v>
      </c>
      <c r="C49" s="24" t="s">
        <v>59</v>
      </c>
      <c r="D49" s="24" t="s">
        <v>62</v>
      </c>
      <c r="E49" s="24">
        <v>853</v>
      </c>
      <c r="F49" s="25" t="s">
        <v>216</v>
      </c>
      <c r="G49" s="24"/>
      <c r="H49" s="24"/>
      <c r="I49" s="37">
        <v>3758</v>
      </c>
      <c r="J49" s="37">
        <v>1263.6600000000001</v>
      </c>
      <c r="K49" s="39">
        <f t="shared" si="0"/>
        <v>0.3362586482171368</v>
      </c>
    </row>
    <row r="50" spans="1:11" ht="22.5" thickBot="1">
      <c r="A50" s="24" t="s">
        <v>75</v>
      </c>
      <c r="B50" s="25" t="s">
        <v>38</v>
      </c>
      <c r="C50" s="24" t="s">
        <v>59</v>
      </c>
      <c r="D50" s="24" t="s">
        <v>62</v>
      </c>
      <c r="E50" s="24">
        <v>853</v>
      </c>
      <c r="F50" s="25" t="s">
        <v>216</v>
      </c>
      <c r="G50" s="24">
        <v>296</v>
      </c>
      <c r="H50" s="24">
        <v>296</v>
      </c>
      <c r="I50" s="37">
        <v>3758</v>
      </c>
      <c r="J50" s="37">
        <v>1263.6600000000001</v>
      </c>
      <c r="K50" s="39">
        <f t="shared" si="0"/>
        <v>0.3362586482171368</v>
      </c>
    </row>
    <row r="51" spans="1:11" ht="33" thickBot="1">
      <c r="A51" s="24" t="s">
        <v>221</v>
      </c>
      <c r="B51" s="25" t="s">
        <v>38</v>
      </c>
      <c r="C51" s="24" t="s">
        <v>59</v>
      </c>
      <c r="D51" s="24" t="s">
        <v>76</v>
      </c>
      <c r="E51" s="24"/>
      <c r="F51" s="25" t="s">
        <v>216</v>
      </c>
      <c r="G51" s="24"/>
      <c r="H51" s="24"/>
      <c r="I51" s="37">
        <f>(I54+I55)</f>
        <v>665792.39</v>
      </c>
      <c r="J51" s="37">
        <f>(J54+J55)</f>
        <v>660198.25</v>
      </c>
      <c r="K51" s="39">
        <f t="shared" si="0"/>
        <v>0.99159777119110659</v>
      </c>
    </row>
    <row r="52" spans="1:11" ht="64.5" thickBot="1">
      <c r="A52" s="24" t="s">
        <v>63</v>
      </c>
      <c r="B52" s="27" t="s">
        <v>38</v>
      </c>
      <c r="C52" s="24" t="s">
        <v>59</v>
      </c>
      <c r="D52" s="24" t="s">
        <v>76</v>
      </c>
      <c r="E52" s="24">
        <v>100</v>
      </c>
      <c r="F52" s="25" t="s">
        <v>216</v>
      </c>
      <c r="G52" s="24"/>
      <c r="H52" s="24"/>
      <c r="I52" s="37">
        <v>665792.39</v>
      </c>
      <c r="J52" s="37">
        <v>660198.25</v>
      </c>
      <c r="K52" s="39">
        <f t="shared" si="0"/>
        <v>0.99159777119110659</v>
      </c>
    </row>
    <row r="53" spans="1:11" ht="33" thickBot="1">
      <c r="A53" s="24" t="s">
        <v>64</v>
      </c>
      <c r="B53" s="25" t="s">
        <v>38</v>
      </c>
      <c r="C53" s="24" t="s">
        <v>59</v>
      </c>
      <c r="D53" s="24" t="s">
        <v>76</v>
      </c>
      <c r="E53" s="24">
        <v>120</v>
      </c>
      <c r="F53" s="25" t="s">
        <v>216</v>
      </c>
      <c r="G53" s="24"/>
      <c r="H53" s="24"/>
      <c r="I53" s="37">
        <v>665792.39</v>
      </c>
      <c r="J53" s="37">
        <v>660198.15</v>
      </c>
      <c r="K53" s="39">
        <f t="shared" si="0"/>
        <v>0.99159762099413606</v>
      </c>
    </row>
    <row r="54" spans="1:11" ht="22.5" thickBot="1">
      <c r="A54" s="24" t="s">
        <v>222</v>
      </c>
      <c r="B54" s="25" t="s">
        <v>38</v>
      </c>
      <c r="C54" s="24" t="s">
        <v>59</v>
      </c>
      <c r="D54" s="24" t="s">
        <v>76</v>
      </c>
      <c r="E54" s="24">
        <v>121</v>
      </c>
      <c r="F54" s="25" t="s">
        <v>216</v>
      </c>
      <c r="G54" s="24">
        <v>211</v>
      </c>
      <c r="H54" s="24">
        <v>211</v>
      </c>
      <c r="I54" s="37">
        <v>512353.79</v>
      </c>
      <c r="J54" s="37">
        <v>512353.79</v>
      </c>
      <c r="K54" s="39">
        <f t="shared" si="0"/>
        <v>1</v>
      </c>
    </row>
    <row r="55" spans="1:11" ht="22.5" thickBot="1">
      <c r="A55" s="24" t="s">
        <v>65</v>
      </c>
      <c r="B55" s="25" t="s">
        <v>38</v>
      </c>
      <c r="C55" s="24" t="s">
        <v>59</v>
      </c>
      <c r="D55" s="24" t="s">
        <v>76</v>
      </c>
      <c r="E55" s="24">
        <v>129</v>
      </c>
      <c r="F55" s="25" t="s">
        <v>216</v>
      </c>
      <c r="G55" s="24">
        <v>213</v>
      </c>
      <c r="H55" s="24">
        <v>213</v>
      </c>
      <c r="I55" s="37">
        <v>153438.6</v>
      </c>
      <c r="J55" s="37">
        <v>147844.46</v>
      </c>
      <c r="K55" s="39">
        <f t="shared" si="0"/>
        <v>0.96354150780833492</v>
      </c>
    </row>
    <row r="56" spans="1:11" ht="15" thickBot="1">
      <c r="A56" s="26" t="s">
        <v>77</v>
      </c>
      <c r="B56" s="25" t="s">
        <v>38</v>
      </c>
      <c r="C56" s="26" t="s">
        <v>78</v>
      </c>
      <c r="D56" s="26"/>
      <c r="E56" s="26"/>
      <c r="F56" s="27"/>
      <c r="G56" s="26"/>
      <c r="H56" s="26"/>
      <c r="I56" s="33">
        <v>2880</v>
      </c>
      <c r="J56" s="37">
        <v>0</v>
      </c>
      <c r="K56" s="39">
        <f t="shared" si="0"/>
        <v>0</v>
      </c>
    </row>
    <row r="57" spans="1:11" ht="54" thickBot="1">
      <c r="A57" s="24" t="s">
        <v>50</v>
      </c>
      <c r="B57" s="25" t="s">
        <v>38</v>
      </c>
      <c r="C57" s="24" t="s">
        <v>78</v>
      </c>
      <c r="D57" s="24" t="s">
        <v>79</v>
      </c>
      <c r="E57" s="24"/>
      <c r="F57" s="25"/>
      <c r="G57" s="24"/>
      <c r="H57" s="24"/>
      <c r="I57" s="33">
        <v>2880</v>
      </c>
      <c r="J57" s="37">
        <v>0</v>
      </c>
      <c r="K57" s="39">
        <f t="shared" si="0"/>
        <v>0</v>
      </c>
    </row>
    <row r="58" spans="1:11" ht="54" thickBot="1">
      <c r="A58" s="24" t="s">
        <v>52</v>
      </c>
      <c r="B58" s="25" t="s">
        <v>38</v>
      </c>
      <c r="C58" s="24" t="s">
        <v>78</v>
      </c>
      <c r="D58" s="24" t="s">
        <v>53</v>
      </c>
      <c r="E58" s="24"/>
      <c r="F58" s="25"/>
      <c r="G58" s="24"/>
      <c r="H58" s="24"/>
      <c r="I58" s="33">
        <v>2880</v>
      </c>
      <c r="J58" s="37">
        <v>0</v>
      </c>
      <c r="K58" s="39">
        <f t="shared" si="0"/>
        <v>0</v>
      </c>
    </row>
    <row r="59" spans="1:11" ht="22.5" thickBot="1">
      <c r="A59" s="24" t="s">
        <v>80</v>
      </c>
      <c r="B59" s="25" t="s">
        <v>38</v>
      </c>
      <c r="C59" s="24" t="s">
        <v>78</v>
      </c>
      <c r="D59" s="24" t="s">
        <v>81</v>
      </c>
      <c r="E59" s="24"/>
      <c r="F59" s="25"/>
      <c r="G59" s="24"/>
      <c r="H59" s="24"/>
      <c r="I59" s="33">
        <v>2880</v>
      </c>
      <c r="J59" s="37">
        <v>0</v>
      </c>
      <c r="K59" s="39">
        <f t="shared" si="0"/>
        <v>0</v>
      </c>
    </row>
    <row r="60" spans="1:11" ht="22.5" thickBot="1">
      <c r="A60" s="26" t="s">
        <v>74</v>
      </c>
      <c r="B60" s="27" t="s">
        <v>38</v>
      </c>
      <c r="C60" s="26" t="s">
        <v>78</v>
      </c>
      <c r="D60" s="26" t="s">
        <v>81</v>
      </c>
      <c r="E60" s="26">
        <v>800</v>
      </c>
      <c r="F60" s="27" t="s">
        <v>216</v>
      </c>
      <c r="G60" s="26"/>
      <c r="H60" s="26"/>
      <c r="I60" s="33">
        <v>2880</v>
      </c>
      <c r="J60" s="37">
        <v>0</v>
      </c>
      <c r="K60" s="39">
        <f t="shared" si="0"/>
        <v>0</v>
      </c>
    </row>
    <row r="61" spans="1:11" ht="22.5" thickBot="1">
      <c r="A61" s="24" t="s">
        <v>77</v>
      </c>
      <c r="B61" s="25" t="s">
        <v>38</v>
      </c>
      <c r="C61" s="24" t="s">
        <v>78</v>
      </c>
      <c r="D61" s="24" t="s">
        <v>81</v>
      </c>
      <c r="E61" s="24">
        <v>870</v>
      </c>
      <c r="F61" s="25" t="s">
        <v>216</v>
      </c>
      <c r="G61" s="24"/>
      <c r="H61" s="24"/>
      <c r="I61" s="33">
        <v>2880</v>
      </c>
      <c r="J61" s="37">
        <v>0</v>
      </c>
      <c r="K61" s="39">
        <f t="shared" si="0"/>
        <v>0</v>
      </c>
    </row>
    <row r="62" spans="1:11" ht="22.5" thickBot="1">
      <c r="A62" s="24" t="s">
        <v>75</v>
      </c>
      <c r="B62" s="25" t="s">
        <v>38</v>
      </c>
      <c r="C62" s="24" t="s">
        <v>78</v>
      </c>
      <c r="D62" s="24" t="s">
        <v>81</v>
      </c>
      <c r="E62" s="24">
        <v>870</v>
      </c>
      <c r="F62" s="25" t="s">
        <v>216</v>
      </c>
      <c r="G62" s="24">
        <v>290</v>
      </c>
      <c r="H62" s="24">
        <v>290</v>
      </c>
      <c r="I62" s="33">
        <v>2880</v>
      </c>
      <c r="J62" s="37">
        <v>0</v>
      </c>
      <c r="K62" s="39">
        <f t="shared" si="0"/>
        <v>0</v>
      </c>
    </row>
    <row r="63" spans="1:11" ht="15" thickBot="1">
      <c r="A63" s="26" t="s">
        <v>82</v>
      </c>
      <c r="B63" s="25" t="s">
        <v>38</v>
      </c>
      <c r="C63" s="26" t="s">
        <v>83</v>
      </c>
      <c r="D63" s="26"/>
      <c r="E63" s="26"/>
      <c r="F63" s="27"/>
      <c r="G63" s="26"/>
      <c r="H63" s="26"/>
      <c r="I63" s="37">
        <v>560958.06000000006</v>
      </c>
      <c r="J63" s="37">
        <v>559981.87</v>
      </c>
      <c r="K63" s="39">
        <f t="shared" si="0"/>
        <v>0.99825978077576771</v>
      </c>
    </row>
    <row r="64" spans="1:11" ht="54" thickBot="1">
      <c r="A64" s="24" t="s">
        <v>50</v>
      </c>
      <c r="B64" s="25" t="s">
        <v>38</v>
      </c>
      <c r="C64" s="24" t="s">
        <v>83</v>
      </c>
      <c r="D64" s="24" t="s">
        <v>79</v>
      </c>
      <c r="E64" s="24"/>
      <c r="F64" s="25"/>
      <c r="G64" s="24"/>
      <c r="H64" s="24"/>
      <c r="I64" s="37">
        <v>560958.06000000006</v>
      </c>
      <c r="J64" s="37">
        <v>559981.87</v>
      </c>
      <c r="K64" s="39">
        <f t="shared" si="0"/>
        <v>0.99825978077576771</v>
      </c>
    </row>
    <row r="65" spans="1:11" ht="54" thickBot="1">
      <c r="A65" s="24" t="s">
        <v>52</v>
      </c>
      <c r="B65" s="25" t="s">
        <v>38</v>
      </c>
      <c r="C65" s="24" t="s">
        <v>84</v>
      </c>
      <c r="D65" s="24" t="s">
        <v>53</v>
      </c>
      <c r="E65" s="24"/>
      <c r="F65" s="25"/>
      <c r="G65" s="24"/>
      <c r="H65" s="24"/>
      <c r="I65" s="37">
        <v>560958.06000000006</v>
      </c>
      <c r="J65" s="37">
        <v>559981.87</v>
      </c>
      <c r="K65" s="39">
        <f t="shared" si="0"/>
        <v>0.99825978077576771</v>
      </c>
    </row>
    <row r="66" spans="1:11" ht="33" thickBot="1">
      <c r="A66" s="24" t="s">
        <v>223</v>
      </c>
      <c r="B66" s="25" t="s">
        <v>38</v>
      </c>
      <c r="C66" s="24" t="s">
        <v>83</v>
      </c>
      <c r="D66" s="24" t="s">
        <v>85</v>
      </c>
      <c r="E66" s="24">
        <v>0</v>
      </c>
      <c r="F66" s="25"/>
      <c r="G66" s="24"/>
      <c r="H66" s="24"/>
      <c r="I66" s="37">
        <v>560958.26</v>
      </c>
      <c r="J66" s="37">
        <v>559981.87</v>
      </c>
      <c r="K66" s="39">
        <f t="shared" si="0"/>
        <v>0.99825942486344699</v>
      </c>
    </row>
    <row r="67" spans="1:11" ht="22.5" thickBot="1">
      <c r="A67" s="24" t="s">
        <v>56</v>
      </c>
      <c r="B67" s="25" t="s">
        <v>38</v>
      </c>
      <c r="C67" s="24" t="s">
        <v>83</v>
      </c>
      <c r="D67" s="24" t="s">
        <v>85</v>
      </c>
      <c r="E67" s="24">
        <v>200</v>
      </c>
      <c r="F67" s="25"/>
      <c r="G67" s="24"/>
      <c r="H67" s="24"/>
      <c r="I67" s="37">
        <v>559716.26</v>
      </c>
      <c r="J67" s="37">
        <v>558739.87</v>
      </c>
      <c r="K67" s="39">
        <f t="shared" si="0"/>
        <v>0.9982555625595011</v>
      </c>
    </row>
    <row r="68" spans="1:11" ht="33" thickBot="1">
      <c r="A68" s="24" t="s">
        <v>66</v>
      </c>
      <c r="B68" s="27" t="s">
        <v>38</v>
      </c>
      <c r="C68" s="24" t="s">
        <v>83</v>
      </c>
      <c r="D68" s="24" t="s">
        <v>85</v>
      </c>
      <c r="E68" s="24">
        <v>240</v>
      </c>
      <c r="F68" s="25"/>
      <c r="G68" s="24"/>
      <c r="H68" s="24"/>
      <c r="I68" s="37">
        <f>(I70+I71+I72+I73+I74+I75+I76)</f>
        <v>559716.26</v>
      </c>
      <c r="J68" s="37">
        <v>558739.87</v>
      </c>
      <c r="K68" s="39">
        <f t="shared" si="0"/>
        <v>0.9982555625595011</v>
      </c>
    </row>
    <row r="69" spans="1:11" ht="33" thickBot="1">
      <c r="A69" s="24" t="s">
        <v>86</v>
      </c>
      <c r="B69" s="25" t="s">
        <v>38</v>
      </c>
      <c r="C69" s="24" t="s">
        <v>83</v>
      </c>
      <c r="D69" s="24" t="s">
        <v>85</v>
      </c>
      <c r="E69" s="24">
        <v>244</v>
      </c>
      <c r="F69" s="25"/>
      <c r="G69" s="24"/>
      <c r="H69" s="24"/>
      <c r="I69" s="37">
        <f>(I70+I71+I72+I73+I74+I75+I76)</f>
        <v>559716.26</v>
      </c>
      <c r="J69" s="37">
        <f>(J70+J71+J72+J73+J74+J75+J76)</f>
        <v>558739.87</v>
      </c>
      <c r="K69" s="39">
        <f t="shared" si="0"/>
        <v>0.9982555625595011</v>
      </c>
    </row>
    <row r="70" spans="1:11" ht="22.5" thickBot="1">
      <c r="A70" s="24" t="s">
        <v>87</v>
      </c>
      <c r="B70" s="25" t="s">
        <v>38</v>
      </c>
      <c r="C70" s="24" t="s">
        <v>83</v>
      </c>
      <c r="D70" s="24" t="s">
        <v>85</v>
      </c>
      <c r="E70" s="24">
        <v>244</v>
      </c>
      <c r="F70" s="25" t="s">
        <v>216</v>
      </c>
      <c r="G70" s="24">
        <v>222</v>
      </c>
      <c r="H70" s="24">
        <v>222</v>
      </c>
      <c r="I70" s="37">
        <v>29529</v>
      </c>
      <c r="J70" s="37">
        <v>29529</v>
      </c>
      <c r="K70" s="39">
        <f t="shared" si="0"/>
        <v>1</v>
      </c>
    </row>
    <row r="71" spans="1:11" ht="22.5" thickBot="1">
      <c r="A71" s="24" t="s">
        <v>71</v>
      </c>
      <c r="B71" s="25" t="s">
        <v>38</v>
      </c>
      <c r="C71" s="24" t="s">
        <v>83</v>
      </c>
      <c r="D71" s="24" t="s">
        <v>85</v>
      </c>
      <c r="E71" s="24">
        <v>244</v>
      </c>
      <c r="F71" s="25" t="s">
        <v>218</v>
      </c>
      <c r="G71" s="24">
        <v>223</v>
      </c>
      <c r="H71" s="24">
        <v>223</v>
      </c>
      <c r="I71" s="37">
        <v>6599.8</v>
      </c>
      <c r="J71" s="37">
        <v>6599.8</v>
      </c>
      <c r="K71" s="39">
        <f t="shared" si="0"/>
        <v>1</v>
      </c>
    </row>
    <row r="72" spans="1:11" ht="22.5" thickBot="1">
      <c r="A72" s="24" t="s">
        <v>258</v>
      </c>
      <c r="B72" s="25" t="s">
        <v>38</v>
      </c>
      <c r="C72" s="24" t="s">
        <v>83</v>
      </c>
      <c r="D72" s="24" t="s">
        <v>85</v>
      </c>
      <c r="E72" s="24">
        <v>244</v>
      </c>
      <c r="F72" s="25" t="s">
        <v>216</v>
      </c>
      <c r="G72" s="24">
        <v>225</v>
      </c>
      <c r="H72" s="24">
        <v>225</v>
      </c>
      <c r="I72" s="37">
        <v>251880.72</v>
      </c>
      <c r="J72" s="37">
        <v>251880.72</v>
      </c>
      <c r="K72" s="39">
        <f t="shared" si="0"/>
        <v>1</v>
      </c>
    </row>
    <row r="73" spans="1:11" ht="22.5" thickBot="1">
      <c r="A73" s="24" t="s">
        <v>88</v>
      </c>
      <c r="B73" s="25" t="s">
        <v>38</v>
      </c>
      <c r="C73" s="24" t="s">
        <v>83</v>
      </c>
      <c r="D73" s="24" t="s">
        <v>85</v>
      </c>
      <c r="E73" s="24">
        <v>244</v>
      </c>
      <c r="F73" s="25" t="s">
        <v>216</v>
      </c>
      <c r="G73" s="24">
        <v>226</v>
      </c>
      <c r="H73" s="24">
        <v>226</v>
      </c>
      <c r="I73" s="37">
        <v>120062</v>
      </c>
      <c r="J73" s="37">
        <v>120062</v>
      </c>
      <c r="K73" s="39">
        <f t="shared" si="0"/>
        <v>1</v>
      </c>
    </row>
    <row r="74" spans="1:11" ht="22.5" thickBot="1">
      <c r="A74" s="24" t="s">
        <v>219</v>
      </c>
      <c r="B74" s="25" t="s">
        <v>38</v>
      </c>
      <c r="C74" s="24" t="s">
        <v>83</v>
      </c>
      <c r="D74" s="24" t="s">
        <v>85</v>
      </c>
      <c r="E74" s="24">
        <v>244</v>
      </c>
      <c r="F74" s="25" t="s">
        <v>216</v>
      </c>
      <c r="G74" s="24">
        <v>227</v>
      </c>
      <c r="H74" s="24">
        <v>227</v>
      </c>
      <c r="I74" s="37">
        <v>27840</v>
      </c>
      <c r="J74" s="37">
        <v>27840</v>
      </c>
      <c r="K74" s="39">
        <f t="shared" si="0"/>
        <v>1</v>
      </c>
    </row>
    <row r="75" spans="1:11" ht="22.5" thickBot="1">
      <c r="A75" s="24" t="s">
        <v>72</v>
      </c>
      <c r="B75" s="25" t="s">
        <v>38</v>
      </c>
      <c r="C75" s="24" t="s">
        <v>83</v>
      </c>
      <c r="D75" s="24" t="s">
        <v>85</v>
      </c>
      <c r="E75" s="24">
        <v>244</v>
      </c>
      <c r="F75" s="25" t="s">
        <v>220</v>
      </c>
      <c r="G75" s="24">
        <v>310</v>
      </c>
      <c r="H75" s="24">
        <v>310</v>
      </c>
      <c r="I75" s="37">
        <v>79550</v>
      </c>
      <c r="J75" s="37">
        <v>79550</v>
      </c>
      <c r="K75" s="39">
        <f t="shared" si="0"/>
        <v>1</v>
      </c>
    </row>
    <row r="76" spans="1:11" ht="22.5" thickBot="1">
      <c r="A76" s="24" t="s">
        <v>73</v>
      </c>
      <c r="B76" s="25" t="s">
        <v>38</v>
      </c>
      <c r="C76" s="24" t="s">
        <v>83</v>
      </c>
      <c r="D76" s="24" t="s">
        <v>85</v>
      </c>
      <c r="E76" s="24">
        <v>244</v>
      </c>
      <c r="F76" s="25" t="s">
        <v>216</v>
      </c>
      <c r="G76" s="24">
        <v>340</v>
      </c>
      <c r="H76" s="24">
        <v>340</v>
      </c>
      <c r="I76" s="37">
        <v>44254.74</v>
      </c>
      <c r="J76" s="37">
        <v>43278.35</v>
      </c>
      <c r="K76" s="39">
        <f t="shared" si="0"/>
        <v>0.97793705261854436</v>
      </c>
    </row>
    <row r="77" spans="1:11" ht="22.5" thickBot="1">
      <c r="A77" s="24" t="s">
        <v>74</v>
      </c>
      <c r="B77" s="25" t="s">
        <v>38</v>
      </c>
      <c r="C77" s="24" t="s">
        <v>83</v>
      </c>
      <c r="D77" s="24" t="s">
        <v>85</v>
      </c>
      <c r="E77" s="24"/>
      <c r="F77" s="25" t="s">
        <v>216</v>
      </c>
      <c r="G77" s="24"/>
      <c r="H77" s="24"/>
      <c r="I77" s="37">
        <v>1242</v>
      </c>
      <c r="J77" s="37">
        <v>1242</v>
      </c>
      <c r="K77" s="39">
        <f t="shared" si="0"/>
        <v>1</v>
      </c>
    </row>
    <row r="78" spans="1:11" ht="22.5" thickBot="1">
      <c r="A78" s="24" t="s">
        <v>89</v>
      </c>
      <c r="B78" s="25" t="s">
        <v>38</v>
      </c>
      <c r="C78" s="24" t="s">
        <v>83</v>
      </c>
      <c r="D78" s="24" t="s">
        <v>85</v>
      </c>
      <c r="E78" s="24">
        <v>800</v>
      </c>
      <c r="F78" s="25" t="s">
        <v>216</v>
      </c>
      <c r="G78" s="24"/>
      <c r="H78" s="24"/>
      <c r="I78" s="37">
        <v>1242</v>
      </c>
      <c r="J78" s="37">
        <v>1242</v>
      </c>
      <c r="K78" s="39">
        <f t="shared" si="0"/>
        <v>1</v>
      </c>
    </row>
    <row r="79" spans="1:11" ht="22.5" thickBot="1">
      <c r="A79" s="24" t="s">
        <v>75</v>
      </c>
      <c r="B79" s="25" t="s">
        <v>38</v>
      </c>
      <c r="C79" s="24" t="s">
        <v>83</v>
      </c>
      <c r="D79" s="24" t="s">
        <v>85</v>
      </c>
      <c r="E79" s="24">
        <v>812</v>
      </c>
      <c r="F79" s="25" t="s">
        <v>216</v>
      </c>
      <c r="G79" s="24">
        <v>296</v>
      </c>
      <c r="H79" s="24">
        <v>296</v>
      </c>
      <c r="I79" s="37">
        <v>1242</v>
      </c>
      <c r="J79" s="37">
        <v>1242</v>
      </c>
      <c r="K79" s="39">
        <f t="shared" si="0"/>
        <v>1</v>
      </c>
    </row>
    <row r="80" spans="1:11" ht="15" thickBot="1">
      <c r="A80" s="26" t="s">
        <v>90</v>
      </c>
      <c r="B80" s="27" t="s">
        <v>38</v>
      </c>
      <c r="C80" s="26" t="s">
        <v>91</v>
      </c>
      <c r="D80" s="26"/>
      <c r="E80" s="26"/>
      <c r="F80" s="27" t="s">
        <v>224</v>
      </c>
      <c r="G80" s="26"/>
      <c r="H80" s="26"/>
      <c r="I80" s="37">
        <v>60690</v>
      </c>
      <c r="J80" s="37">
        <v>60690</v>
      </c>
      <c r="K80" s="39">
        <f t="shared" si="0"/>
        <v>1</v>
      </c>
    </row>
    <row r="81" spans="1:11" ht="22.5" thickBot="1">
      <c r="A81" s="24" t="s">
        <v>92</v>
      </c>
      <c r="B81" s="25" t="s">
        <v>38</v>
      </c>
      <c r="C81" s="24" t="s">
        <v>93</v>
      </c>
      <c r="D81" s="24"/>
      <c r="E81" s="24"/>
      <c r="F81" s="25" t="s">
        <v>224</v>
      </c>
      <c r="G81" s="24"/>
      <c r="H81" s="24"/>
      <c r="I81" s="37">
        <v>60690</v>
      </c>
      <c r="J81" s="37">
        <v>60690</v>
      </c>
      <c r="K81" s="39">
        <f t="shared" si="0"/>
        <v>1</v>
      </c>
    </row>
    <row r="82" spans="1:11" ht="22.5" thickBot="1">
      <c r="A82" s="24" t="s">
        <v>94</v>
      </c>
      <c r="B82" s="25" t="s">
        <v>38</v>
      </c>
      <c r="C82" s="24" t="s">
        <v>93</v>
      </c>
      <c r="D82" s="24" t="s">
        <v>95</v>
      </c>
      <c r="E82" s="24"/>
      <c r="F82" s="25" t="s">
        <v>224</v>
      </c>
      <c r="G82" s="24"/>
      <c r="H82" s="24"/>
      <c r="I82" s="37">
        <v>60690</v>
      </c>
      <c r="J82" s="37">
        <v>60690</v>
      </c>
      <c r="K82" s="39">
        <f t="shared" ref="K82:K145" si="1">(J82/I82)</f>
        <v>1</v>
      </c>
    </row>
    <row r="83" spans="1:11" ht="33" thickBot="1">
      <c r="A83" s="24" t="s">
        <v>96</v>
      </c>
      <c r="B83" s="25" t="s">
        <v>38</v>
      </c>
      <c r="C83" s="24" t="s">
        <v>93</v>
      </c>
      <c r="D83" s="24" t="s">
        <v>97</v>
      </c>
      <c r="E83" s="24">
        <v>0</v>
      </c>
      <c r="F83" s="25" t="s">
        <v>224</v>
      </c>
      <c r="G83" s="24"/>
      <c r="H83" s="24"/>
      <c r="I83" s="37">
        <v>60690</v>
      </c>
      <c r="J83" s="37">
        <v>60690</v>
      </c>
      <c r="K83" s="39">
        <f t="shared" si="1"/>
        <v>1</v>
      </c>
    </row>
    <row r="84" spans="1:11" ht="64.5" thickBot="1">
      <c r="A84" s="24" t="s">
        <v>98</v>
      </c>
      <c r="B84" s="25" t="s">
        <v>38</v>
      </c>
      <c r="C84" s="24" t="s">
        <v>93</v>
      </c>
      <c r="D84" s="24" t="s">
        <v>97</v>
      </c>
      <c r="E84" s="24">
        <v>100</v>
      </c>
      <c r="F84" s="25" t="s">
        <v>224</v>
      </c>
      <c r="G84" s="24"/>
      <c r="H84" s="24"/>
      <c r="I84" s="37">
        <v>47910.31</v>
      </c>
      <c r="J84" s="37">
        <v>47910.31</v>
      </c>
      <c r="K84" s="39">
        <f t="shared" si="1"/>
        <v>1</v>
      </c>
    </row>
    <row r="85" spans="1:11" ht="33" thickBot="1">
      <c r="A85" s="24" t="s">
        <v>64</v>
      </c>
      <c r="B85" s="25" t="s">
        <v>38</v>
      </c>
      <c r="C85" s="24" t="s">
        <v>93</v>
      </c>
      <c r="D85" s="24" t="s">
        <v>97</v>
      </c>
      <c r="E85" s="24">
        <v>120</v>
      </c>
      <c r="F85" s="25" t="s">
        <v>224</v>
      </c>
      <c r="G85" s="24"/>
      <c r="H85" s="24"/>
      <c r="I85" s="37">
        <v>47910.31</v>
      </c>
      <c r="J85" s="37">
        <v>47910.31</v>
      </c>
      <c r="K85" s="39">
        <f t="shared" si="1"/>
        <v>1</v>
      </c>
    </row>
    <row r="86" spans="1:11" ht="22.5" thickBot="1">
      <c r="A86" s="24" t="s">
        <v>217</v>
      </c>
      <c r="B86" s="25" t="s">
        <v>38</v>
      </c>
      <c r="C86" s="24" t="s">
        <v>93</v>
      </c>
      <c r="D86" s="24" t="s">
        <v>97</v>
      </c>
      <c r="E86" s="24">
        <v>121</v>
      </c>
      <c r="F86" s="25" t="s">
        <v>224</v>
      </c>
      <c r="G86" s="24">
        <v>211</v>
      </c>
      <c r="H86" s="24">
        <v>211</v>
      </c>
      <c r="I86" s="37">
        <v>36797.480000000003</v>
      </c>
      <c r="J86" s="37">
        <v>36797.480000000003</v>
      </c>
      <c r="K86" s="39">
        <f t="shared" si="1"/>
        <v>1</v>
      </c>
    </row>
    <row r="87" spans="1:11" ht="22.5" thickBot="1">
      <c r="A87" s="24" t="s">
        <v>65</v>
      </c>
      <c r="B87" s="25" t="s">
        <v>38</v>
      </c>
      <c r="C87" s="24" t="s">
        <v>93</v>
      </c>
      <c r="D87" s="24" t="s">
        <v>97</v>
      </c>
      <c r="E87" s="24">
        <v>129</v>
      </c>
      <c r="F87" s="25" t="s">
        <v>224</v>
      </c>
      <c r="G87" s="24">
        <v>213</v>
      </c>
      <c r="H87" s="24">
        <v>213</v>
      </c>
      <c r="I87" s="37">
        <v>11112.83</v>
      </c>
      <c r="J87" s="37">
        <v>11112.83</v>
      </c>
      <c r="K87" s="39">
        <f t="shared" si="1"/>
        <v>1</v>
      </c>
    </row>
    <row r="88" spans="1:11" ht="33" thickBot="1">
      <c r="A88" s="24" t="s">
        <v>66</v>
      </c>
      <c r="B88" s="27" t="s">
        <v>38</v>
      </c>
      <c r="C88" s="24" t="s">
        <v>93</v>
      </c>
      <c r="D88" s="24" t="s">
        <v>97</v>
      </c>
      <c r="E88" s="24">
        <v>200</v>
      </c>
      <c r="F88" s="25" t="s">
        <v>224</v>
      </c>
      <c r="G88" s="24">
        <v>0</v>
      </c>
      <c r="H88" s="24">
        <v>0</v>
      </c>
      <c r="I88" s="37">
        <v>12779.63</v>
      </c>
      <c r="J88" s="37">
        <v>12779.63</v>
      </c>
      <c r="K88" s="39">
        <f t="shared" si="1"/>
        <v>1</v>
      </c>
    </row>
    <row r="89" spans="1:11" ht="33" thickBot="1">
      <c r="A89" s="24" t="s">
        <v>86</v>
      </c>
      <c r="B89" s="25" t="s">
        <v>38</v>
      </c>
      <c r="C89" s="24" t="s">
        <v>93</v>
      </c>
      <c r="D89" s="24" t="s">
        <v>97</v>
      </c>
      <c r="E89" s="24">
        <v>240</v>
      </c>
      <c r="F89" s="25" t="s">
        <v>224</v>
      </c>
      <c r="G89" s="24">
        <v>0</v>
      </c>
      <c r="H89" s="24">
        <v>0</v>
      </c>
      <c r="I89" s="37">
        <v>12779.69</v>
      </c>
      <c r="J89" s="37">
        <v>12779.69</v>
      </c>
      <c r="K89" s="39">
        <f t="shared" si="1"/>
        <v>1</v>
      </c>
    </row>
    <row r="90" spans="1:11" ht="22.5" thickBot="1">
      <c r="A90" s="24" t="s">
        <v>71</v>
      </c>
      <c r="B90" s="25" t="s">
        <v>38</v>
      </c>
      <c r="C90" s="24" t="s">
        <v>225</v>
      </c>
      <c r="D90" s="24" t="s">
        <v>97</v>
      </c>
      <c r="E90" s="24">
        <v>244</v>
      </c>
      <c r="F90" s="25" t="s">
        <v>224</v>
      </c>
      <c r="G90" s="24">
        <v>223</v>
      </c>
      <c r="H90" s="24">
        <v>223</v>
      </c>
      <c r="I90" s="37">
        <v>12779.69</v>
      </c>
      <c r="J90" s="37">
        <v>12779.69</v>
      </c>
      <c r="K90" s="39">
        <f t="shared" si="1"/>
        <v>1</v>
      </c>
    </row>
    <row r="91" spans="1:11" ht="22.5" thickBot="1">
      <c r="A91" s="26" t="s">
        <v>99</v>
      </c>
      <c r="B91" s="25" t="s">
        <v>38</v>
      </c>
      <c r="C91" s="26" t="s">
        <v>100</v>
      </c>
      <c r="D91" s="26"/>
      <c r="E91" s="26"/>
      <c r="F91" s="27"/>
      <c r="G91" s="26"/>
      <c r="H91" s="26"/>
      <c r="I91" s="37">
        <v>282612.43</v>
      </c>
      <c r="J91" s="37">
        <v>275943.67</v>
      </c>
      <c r="K91" s="39">
        <f t="shared" si="1"/>
        <v>0.97640316103576896</v>
      </c>
    </row>
    <row r="92" spans="1:11" ht="43.5" thickBot="1">
      <c r="A92" s="24" t="s">
        <v>101</v>
      </c>
      <c r="B92" s="25" t="s">
        <v>38</v>
      </c>
      <c r="C92" s="24" t="s">
        <v>100</v>
      </c>
      <c r="D92" s="24"/>
      <c r="E92" s="24"/>
      <c r="F92" s="25"/>
      <c r="G92" s="24"/>
      <c r="H92" s="24"/>
      <c r="I92" s="37">
        <v>282612.43</v>
      </c>
      <c r="J92" s="37">
        <v>275943.67</v>
      </c>
      <c r="K92" s="39">
        <f t="shared" si="1"/>
        <v>0.97640316103576896</v>
      </c>
    </row>
    <row r="93" spans="1:11" ht="43.5" thickBot="1">
      <c r="A93" s="24" t="s">
        <v>102</v>
      </c>
      <c r="B93" s="25" t="s">
        <v>38</v>
      </c>
      <c r="C93" s="24" t="s">
        <v>100</v>
      </c>
      <c r="D93" s="24" t="s">
        <v>103</v>
      </c>
      <c r="E93" s="24"/>
      <c r="F93" s="25"/>
      <c r="G93" s="24"/>
      <c r="H93" s="24"/>
      <c r="I93" s="37">
        <v>282612.43</v>
      </c>
      <c r="J93" s="37">
        <v>275943.67</v>
      </c>
      <c r="K93" s="39">
        <f t="shared" si="1"/>
        <v>0.97640316103576896</v>
      </c>
    </row>
    <row r="94" spans="1:11" ht="33" thickBot="1">
      <c r="A94" s="24" t="s">
        <v>104</v>
      </c>
      <c r="B94" s="25" t="s">
        <v>38</v>
      </c>
      <c r="C94" s="24" t="s">
        <v>100</v>
      </c>
      <c r="D94" s="24" t="s">
        <v>105</v>
      </c>
      <c r="E94" s="24"/>
      <c r="F94" s="25"/>
      <c r="G94" s="24"/>
      <c r="H94" s="24"/>
      <c r="I94" s="37">
        <v>282612.43</v>
      </c>
      <c r="J94" s="37">
        <f>(J95+J99)</f>
        <v>275943.67</v>
      </c>
      <c r="K94" s="39">
        <f t="shared" si="1"/>
        <v>0.97640316103576896</v>
      </c>
    </row>
    <row r="95" spans="1:11" ht="22.5" thickBot="1">
      <c r="A95" s="24" t="s">
        <v>106</v>
      </c>
      <c r="B95" s="27" t="s">
        <v>38</v>
      </c>
      <c r="C95" s="24" t="s">
        <v>100</v>
      </c>
      <c r="D95" s="24" t="s">
        <v>107</v>
      </c>
      <c r="E95" s="24"/>
      <c r="F95" s="25"/>
      <c r="G95" s="24"/>
      <c r="H95" s="24"/>
      <c r="I95" s="33">
        <v>130000</v>
      </c>
      <c r="J95" s="37">
        <v>123331.24</v>
      </c>
      <c r="K95" s="39">
        <f t="shared" si="1"/>
        <v>0.94870184615384623</v>
      </c>
    </row>
    <row r="96" spans="1:11" ht="33" thickBot="1">
      <c r="A96" s="26" t="s">
        <v>56</v>
      </c>
      <c r="B96" s="25" t="s">
        <v>38</v>
      </c>
      <c r="C96" s="26" t="s">
        <v>100</v>
      </c>
      <c r="D96" s="26" t="s">
        <v>108</v>
      </c>
      <c r="E96" s="26">
        <v>200</v>
      </c>
      <c r="F96" s="27" t="s">
        <v>216</v>
      </c>
      <c r="G96" s="26"/>
      <c r="H96" s="26"/>
      <c r="I96" s="33">
        <v>130000</v>
      </c>
      <c r="J96" s="37">
        <v>123331.24</v>
      </c>
      <c r="K96" s="39">
        <f t="shared" si="1"/>
        <v>0.94870184615384623</v>
      </c>
    </row>
    <row r="97" spans="1:11" ht="33" thickBot="1">
      <c r="A97" s="24" t="s">
        <v>66</v>
      </c>
      <c r="B97" s="25" t="s">
        <v>38</v>
      </c>
      <c r="C97" s="24" t="s">
        <v>100</v>
      </c>
      <c r="D97" s="24" t="s">
        <v>108</v>
      </c>
      <c r="E97" s="24">
        <v>240</v>
      </c>
      <c r="F97" s="25" t="s">
        <v>216</v>
      </c>
      <c r="G97" s="24"/>
      <c r="H97" s="24"/>
      <c r="I97" s="33">
        <v>130000</v>
      </c>
      <c r="J97" s="37">
        <v>123331.24</v>
      </c>
      <c r="K97" s="39">
        <f t="shared" si="1"/>
        <v>0.94870184615384623</v>
      </c>
    </row>
    <row r="98" spans="1:11" ht="22.5" thickBot="1">
      <c r="A98" s="24" t="s">
        <v>88</v>
      </c>
      <c r="B98" s="25" t="s">
        <v>38</v>
      </c>
      <c r="C98" s="24" t="s">
        <v>100</v>
      </c>
      <c r="D98" s="24" t="s">
        <v>108</v>
      </c>
      <c r="E98" s="24">
        <v>244</v>
      </c>
      <c r="F98" s="25" t="s">
        <v>216</v>
      </c>
      <c r="G98" s="24">
        <v>226</v>
      </c>
      <c r="H98" s="24">
        <v>226</v>
      </c>
      <c r="I98" s="33">
        <v>130000</v>
      </c>
      <c r="J98" s="37">
        <v>123331.24</v>
      </c>
      <c r="K98" s="39">
        <f t="shared" si="1"/>
        <v>0.94870184615384623</v>
      </c>
    </row>
    <row r="99" spans="1:11" ht="22.5" thickBot="1">
      <c r="A99" s="24" t="s">
        <v>109</v>
      </c>
      <c r="B99" s="25" t="s">
        <v>38</v>
      </c>
      <c r="C99" s="24" t="s">
        <v>110</v>
      </c>
      <c r="D99" s="24" t="s">
        <v>111</v>
      </c>
      <c r="E99" s="24"/>
      <c r="F99" s="25" t="s">
        <v>216</v>
      </c>
      <c r="G99" s="24"/>
      <c r="H99" s="24"/>
      <c r="I99" s="37">
        <v>152612.43</v>
      </c>
      <c r="J99" s="37">
        <v>152612.43</v>
      </c>
      <c r="K99" s="39">
        <f t="shared" si="1"/>
        <v>1</v>
      </c>
    </row>
    <row r="100" spans="1:11" ht="22.5" thickBot="1">
      <c r="A100" s="24" t="s">
        <v>56</v>
      </c>
      <c r="B100" s="25" t="s">
        <v>38</v>
      </c>
      <c r="C100" s="24" t="s">
        <v>100</v>
      </c>
      <c r="D100" s="24" t="s">
        <v>111</v>
      </c>
      <c r="E100" s="24">
        <v>200</v>
      </c>
      <c r="F100" s="25" t="s">
        <v>216</v>
      </c>
      <c r="G100" s="24"/>
      <c r="H100" s="24"/>
      <c r="I100" s="37">
        <v>152612.43</v>
      </c>
      <c r="J100" s="37">
        <v>152612.43</v>
      </c>
      <c r="K100" s="39">
        <f t="shared" si="1"/>
        <v>1</v>
      </c>
    </row>
    <row r="101" spans="1:11" ht="33" thickBot="1">
      <c r="A101" s="24" t="s">
        <v>66</v>
      </c>
      <c r="B101" s="25" t="s">
        <v>38</v>
      </c>
      <c r="C101" s="24" t="s">
        <v>100</v>
      </c>
      <c r="D101" s="24" t="s">
        <v>111</v>
      </c>
      <c r="E101" s="24">
        <v>240</v>
      </c>
      <c r="F101" s="25" t="s">
        <v>216</v>
      </c>
      <c r="G101" s="24"/>
      <c r="H101" s="24"/>
      <c r="I101" s="37">
        <v>152612.43</v>
      </c>
      <c r="J101" s="37">
        <v>152612.43</v>
      </c>
      <c r="K101" s="39">
        <f t="shared" si="1"/>
        <v>1</v>
      </c>
    </row>
    <row r="102" spans="1:11" ht="22.5" thickBot="1">
      <c r="A102" s="24" t="s">
        <v>70</v>
      </c>
      <c r="B102" s="25" t="s">
        <v>38</v>
      </c>
      <c r="C102" s="24" t="s">
        <v>100</v>
      </c>
      <c r="D102" s="24" t="s">
        <v>226</v>
      </c>
      <c r="E102" s="24">
        <v>244</v>
      </c>
      <c r="F102" s="25" t="s">
        <v>216</v>
      </c>
      <c r="G102" s="24">
        <v>226</v>
      </c>
      <c r="H102" s="24">
        <v>226</v>
      </c>
      <c r="I102" s="37">
        <v>91512</v>
      </c>
      <c r="J102" s="37">
        <v>91512</v>
      </c>
      <c r="K102" s="39">
        <f t="shared" si="1"/>
        <v>1</v>
      </c>
    </row>
    <row r="103" spans="1:11" ht="33" thickBot="1">
      <c r="A103" s="24" t="s">
        <v>86</v>
      </c>
      <c r="B103" s="25" t="s">
        <v>38</v>
      </c>
      <c r="C103" s="24" t="s">
        <v>100</v>
      </c>
      <c r="D103" s="24" t="s">
        <v>111</v>
      </c>
      <c r="E103" s="24">
        <v>244</v>
      </c>
      <c r="F103" s="25" t="s">
        <v>216</v>
      </c>
      <c r="G103" s="24">
        <v>340</v>
      </c>
      <c r="H103" s="24">
        <v>340</v>
      </c>
      <c r="I103" s="37">
        <v>61100.43</v>
      </c>
      <c r="J103" s="37">
        <v>61100.43</v>
      </c>
      <c r="K103" s="39">
        <f t="shared" si="1"/>
        <v>1</v>
      </c>
    </row>
    <row r="104" spans="1:11" ht="22.5" thickBot="1">
      <c r="A104" s="29" t="s">
        <v>112</v>
      </c>
      <c r="B104" s="29">
        <v>1</v>
      </c>
      <c r="C104" s="29" t="s">
        <v>114</v>
      </c>
      <c r="D104" s="29" t="s">
        <v>116</v>
      </c>
      <c r="E104" s="29"/>
      <c r="F104" s="30"/>
      <c r="G104" s="29"/>
      <c r="H104" s="29"/>
      <c r="I104" s="37">
        <v>528500</v>
      </c>
      <c r="J104" s="37">
        <v>502971.87</v>
      </c>
      <c r="K104" s="39">
        <f t="shared" si="1"/>
        <v>0.95169701040681176</v>
      </c>
    </row>
    <row r="105" spans="1:11" ht="22.5" thickBot="1">
      <c r="A105" s="31" t="s">
        <v>113</v>
      </c>
      <c r="B105" s="31">
        <v>1</v>
      </c>
      <c r="C105" s="31" t="s">
        <v>114</v>
      </c>
      <c r="D105" s="31" t="s">
        <v>118</v>
      </c>
      <c r="E105" s="31"/>
      <c r="F105" s="32"/>
      <c r="G105" s="31"/>
      <c r="H105" s="31"/>
      <c r="I105" s="37">
        <v>528500</v>
      </c>
      <c r="J105" s="37">
        <v>502971.87</v>
      </c>
      <c r="K105" s="39">
        <f t="shared" si="1"/>
        <v>0.95169701040681176</v>
      </c>
    </row>
    <row r="106" spans="1:11" ht="33" thickBot="1">
      <c r="A106" s="31" t="s">
        <v>115</v>
      </c>
      <c r="B106" s="31">
        <v>1</v>
      </c>
      <c r="C106" s="31" t="s">
        <v>114</v>
      </c>
      <c r="D106" s="31" t="s">
        <v>118</v>
      </c>
      <c r="E106" s="31"/>
      <c r="F106" s="32"/>
      <c r="G106" s="31"/>
      <c r="H106" s="31"/>
      <c r="I106" s="37">
        <v>528500</v>
      </c>
      <c r="J106" s="37">
        <v>502971.87</v>
      </c>
      <c r="K106" s="39">
        <f t="shared" si="1"/>
        <v>0.95169701040681176</v>
      </c>
    </row>
    <row r="107" spans="1:11" ht="43.5" thickBot="1">
      <c r="A107" s="31" t="s">
        <v>117</v>
      </c>
      <c r="B107" s="31">
        <v>1</v>
      </c>
      <c r="C107" s="31" t="s">
        <v>114</v>
      </c>
      <c r="D107" s="31" t="s">
        <v>118</v>
      </c>
      <c r="E107" s="31"/>
      <c r="F107" s="32"/>
      <c r="G107" s="31"/>
      <c r="H107" s="31"/>
      <c r="I107" s="37">
        <v>528500</v>
      </c>
      <c r="J107" s="37">
        <v>502971.87</v>
      </c>
      <c r="K107" s="39">
        <f t="shared" si="1"/>
        <v>0.95169701040681176</v>
      </c>
    </row>
    <row r="108" spans="1:11" ht="33" thickBot="1">
      <c r="A108" s="31" t="s">
        <v>119</v>
      </c>
      <c r="B108" s="31">
        <v>1</v>
      </c>
      <c r="C108" s="31" t="s">
        <v>114</v>
      </c>
      <c r="D108" s="31" t="s">
        <v>118</v>
      </c>
      <c r="E108" s="31">
        <v>200</v>
      </c>
      <c r="F108" s="32"/>
      <c r="G108" s="31"/>
      <c r="H108" s="31"/>
      <c r="I108" s="37">
        <v>528500</v>
      </c>
      <c r="J108" s="37">
        <f>(J109+J113)</f>
        <v>502971.87</v>
      </c>
      <c r="K108" s="39">
        <f t="shared" si="1"/>
        <v>0.95169701040681176</v>
      </c>
    </row>
    <row r="109" spans="1:11" ht="22.5" thickBot="1">
      <c r="A109" s="31" t="s">
        <v>120</v>
      </c>
      <c r="B109" s="31">
        <v>1</v>
      </c>
      <c r="C109" s="31" t="s">
        <v>114</v>
      </c>
      <c r="D109" s="31" t="s">
        <v>121</v>
      </c>
      <c r="E109" s="31">
        <v>244</v>
      </c>
      <c r="F109" s="32"/>
      <c r="G109" s="31"/>
      <c r="H109" s="31"/>
      <c r="I109" s="37">
        <v>124955.47</v>
      </c>
      <c r="J109" s="37">
        <v>99840</v>
      </c>
      <c r="K109" s="39">
        <f t="shared" si="1"/>
        <v>0.79900463741203165</v>
      </c>
    </row>
    <row r="110" spans="1:11" ht="22.5" thickBot="1">
      <c r="A110" s="31" t="s">
        <v>56</v>
      </c>
      <c r="B110" s="31">
        <v>1</v>
      </c>
      <c r="C110" s="31" t="s">
        <v>114</v>
      </c>
      <c r="D110" s="31" t="s">
        <v>121</v>
      </c>
      <c r="E110" s="31">
        <v>244</v>
      </c>
      <c r="F110" s="32"/>
      <c r="G110" s="31"/>
      <c r="H110" s="31"/>
      <c r="I110" s="37">
        <v>124955.47</v>
      </c>
      <c r="J110" s="37">
        <v>99840</v>
      </c>
      <c r="K110" s="39">
        <f t="shared" si="1"/>
        <v>0.79900463741203165</v>
      </c>
    </row>
    <row r="111" spans="1:11" ht="33" thickBot="1">
      <c r="A111" s="31" t="s">
        <v>66</v>
      </c>
      <c r="B111" s="31">
        <v>1</v>
      </c>
      <c r="C111" s="31" t="s">
        <v>114</v>
      </c>
      <c r="D111" s="31" t="s">
        <v>121</v>
      </c>
      <c r="E111" s="31">
        <v>244</v>
      </c>
      <c r="F111" s="32"/>
      <c r="G111" s="31"/>
      <c r="H111" s="31"/>
      <c r="I111" s="37">
        <v>124955.47</v>
      </c>
      <c r="J111" s="37">
        <v>99840</v>
      </c>
      <c r="K111" s="39">
        <f t="shared" si="1"/>
        <v>0.79900463741203165</v>
      </c>
    </row>
    <row r="112" spans="1:11" ht="22.5" thickBot="1">
      <c r="A112" s="31" t="s">
        <v>70</v>
      </c>
      <c r="B112" s="31">
        <v>1</v>
      </c>
      <c r="C112" s="31" t="s">
        <v>114</v>
      </c>
      <c r="D112" s="31" t="s">
        <v>121</v>
      </c>
      <c r="E112" s="31">
        <v>244</v>
      </c>
      <c r="F112" s="32" t="s">
        <v>227</v>
      </c>
      <c r="G112" s="31">
        <v>226</v>
      </c>
      <c r="H112" s="31">
        <v>226</v>
      </c>
      <c r="I112" s="37">
        <v>124955.47</v>
      </c>
      <c r="J112" s="37">
        <v>99840</v>
      </c>
      <c r="K112" s="39">
        <f t="shared" si="1"/>
        <v>0.79900463741203165</v>
      </c>
    </row>
    <row r="113" spans="1:11" ht="22.5" thickBot="1">
      <c r="A113" s="31" t="s">
        <v>122</v>
      </c>
      <c r="B113" s="31">
        <v>1</v>
      </c>
      <c r="C113" s="31" t="s">
        <v>114</v>
      </c>
      <c r="D113" s="31" t="s">
        <v>123</v>
      </c>
      <c r="E113" s="31">
        <v>244</v>
      </c>
      <c r="F113" s="32"/>
      <c r="G113" s="31"/>
      <c r="H113" s="31"/>
      <c r="I113" s="37">
        <v>403544.53</v>
      </c>
      <c r="J113" s="37">
        <v>403131.87</v>
      </c>
      <c r="K113" s="39">
        <f t="shared" si="1"/>
        <v>0.99897741148913599</v>
      </c>
    </row>
    <row r="114" spans="1:11" ht="22.5" thickBot="1">
      <c r="A114" s="31" t="s">
        <v>56</v>
      </c>
      <c r="B114" s="31">
        <v>1</v>
      </c>
      <c r="C114" s="31" t="s">
        <v>114</v>
      </c>
      <c r="D114" s="31" t="s">
        <v>123</v>
      </c>
      <c r="E114" s="31">
        <v>244</v>
      </c>
      <c r="F114" s="32"/>
      <c r="G114" s="31"/>
      <c r="H114" s="31"/>
      <c r="I114" s="37">
        <v>403544.53</v>
      </c>
      <c r="J114" s="37">
        <v>403131.87</v>
      </c>
      <c r="K114" s="39">
        <f t="shared" si="1"/>
        <v>0.99897741148913599</v>
      </c>
    </row>
    <row r="115" spans="1:11" ht="33" thickBot="1">
      <c r="A115" s="31" t="s">
        <v>66</v>
      </c>
      <c r="B115" s="31">
        <v>1</v>
      </c>
      <c r="C115" s="31" t="s">
        <v>114</v>
      </c>
      <c r="D115" s="31" t="s">
        <v>123</v>
      </c>
      <c r="E115" s="31">
        <v>244</v>
      </c>
      <c r="F115" s="32"/>
      <c r="G115" s="31"/>
      <c r="H115" s="31"/>
      <c r="I115" s="37">
        <v>403544.53</v>
      </c>
      <c r="J115" s="37">
        <v>403131.87</v>
      </c>
      <c r="K115" s="39">
        <f t="shared" si="1"/>
        <v>0.99897741148913599</v>
      </c>
    </row>
    <row r="116" spans="1:11" ht="22.5" thickBot="1">
      <c r="A116" s="31" t="s">
        <v>69</v>
      </c>
      <c r="B116" s="29">
        <v>1</v>
      </c>
      <c r="C116" s="31" t="s">
        <v>114</v>
      </c>
      <c r="D116" s="31" t="s">
        <v>123</v>
      </c>
      <c r="E116" s="31">
        <v>244</v>
      </c>
      <c r="F116" s="32" t="s">
        <v>227</v>
      </c>
      <c r="G116" s="31">
        <v>226</v>
      </c>
      <c r="H116" s="31">
        <v>226</v>
      </c>
      <c r="I116" s="37">
        <v>403544.53</v>
      </c>
      <c r="J116" s="37">
        <v>403131.87</v>
      </c>
      <c r="K116" s="39">
        <f t="shared" si="1"/>
        <v>0.99897741148913599</v>
      </c>
    </row>
    <row r="117" spans="1:11" ht="15" thickBot="1">
      <c r="A117" s="26" t="s">
        <v>125</v>
      </c>
      <c r="B117" s="27" t="s">
        <v>38</v>
      </c>
      <c r="C117" s="26">
        <v>5</v>
      </c>
      <c r="D117" s="26"/>
      <c r="E117" s="26"/>
      <c r="F117" s="27"/>
      <c r="G117" s="26"/>
      <c r="H117" s="26"/>
      <c r="I117" s="37">
        <f>(I118+I142)</f>
        <v>3882338.69</v>
      </c>
      <c r="J117" s="37">
        <f>(J118+J142)</f>
        <v>3581787.9699999997</v>
      </c>
      <c r="K117" s="39">
        <f t="shared" si="1"/>
        <v>0.92258513643486362</v>
      </c>
    </row>
    <row r="118" spans="1:11" ht="15" thickBot="1">
      <c r="A118" s="26" t="s">
        <v>126</v>
      </c>
      <c r="B118" s="27" t="s">
        <v>38</v>
      </c>
      <c r="C118" s="26" t="s">
        <v>127</v>
      </c>
      <c r="D118" s="26"/>
      <c r="E118" s="26"/>
      <c r="F118" s="27"/>
      <c r="G118" s="26"/>
      <c r="H118" s="26"/>
      <c r="I118" s="37">
        <v>357809.88</v>
      </c>
      <c r="J118" s="37">
        <f>(J121+J125+J132+J138)</f>
        <v>246470.76</v>
      </c>
      <c r="K118" s="39">
        <f t="shared" si="1"/>
        <v>0.68883162197757086</v>
      </c>
    </row>
    <row r="119" spans="1:11" ht="22.5" thickBot="1">
      <c r="A119" s="31" t="s">
        <v>128</v>
      </c>
      <c r="B119" s="25" t="s">
        <v>38</v>
      </c>
      <c r="C119" s="24" t="s">
        <v>127</v>
      </c>
      <c r="D119" s="24" t="s">
        <v>129</v>
      </c>
      <c r="E119" s="24"/>
      <c r="F119" s="25"/>
      <c r="G119" s="24"/>
      <c r="H119" s="24"/>
      <c r="I119" s="37">
        <f>(I121+I123+I125)</f>
        <v>265309.88</v>
      </c>
      <c r="J119" s="37">
        <v>207710</v>
      </c>
      <c r="K119" s="39">
        <f t="shared" si="1"/>
        <v>0.78289583486299119</v>
      </c>
    </row>
    <row r="120" spans="1:11" ht="33" thickBot="1">
      <c r="A120" s="31" t="s">
        <v>130</v>
      </c>
      <c r="B120" s="25" t="s">
        <v>38</v>
      </c>
      <c r="C120" s="24" t="s">
        <v>127</v>
      </c>
      <c r="D120" s="24" t="s">
        <v>129</v>
      </c>
      <c r="E120" s="24"/>
      <c r="F120" s="25"/>
      <c r="G120" s="24"/>
      <c r="H120" s="24"/>
      <c r="I120" s="37">
        <f>(I122+I124+I126)</f>
        <v>265309.88</v>
      </c>
      <c r="J120" s="37">
        <f>(J121+J125)</f>
        <v>207710</v>
      </c>
      <c r="K120" s="39">
        <f t="shared" si="1"/>
        <v>0.78289583486299119</v>
      </c>
    </row>
    <row r="121" spans="1:11" ht="33" thickBot="1">
      <c r="A121" s="31" t="s">
        <v>66</v>
      </c>
      <c r="B121" s="25" t="s">
        <v>38</v>
      </c>
      <c r="C121" s="24" t="s">
        <v>127</v>
      </c>
      <c r="D121" s="24" t="s">
        <v>259</v>
      </c>
      <c r="E121" s="24">
        <v>200</v>
      </c>
      <c r="F121" s="25"/>
      <c r="G121" s="24"/>
      <c r="H121" s="24"/>
      <c r="I121" s="37">
        <v>110400</v>
      </c>
      <c r="J121" s="37">
        <v>108400</v>
      </c>
      <c r="K121" s="39">
        <f t="shared" si="1"/>
        <v>0.98188405797101452</v>
      </c>
    </row>
    <row r="122" spans="1:11" ht="22.5" thickBot="1">
      <c r="A122" s="31" t="s">
        <v>131</v>
      </c>
      <c r="B122" s="25" t="s">
        <v>38</v>
      </c>
      <c r="C122" s="24" t="s">
        <v>127</v>
      </c>
      <c r="D122" s="24" t="s">
        <v>259</v>
      </c>
      <c r="E122" s="24">
        <v>244</v>
      </c>
      <c r="F122" s="25" t="s">
        <v>227</v>
      </c>
      <c r="G122" s="24">
        <v>225</v>
      </c>
      <c r="H122" s="24">
        <v>225</v>
      </c>
      <c r="I122" s="37">
        <v>110400</v>
      </c>
      <c r="J122" s="37">
        <v>108400</v>
      </c>
      <c r="K122" s="39">
        <f t="shared" si="1"/>
        <v>0.98188405797101452</v>
      </c>
    </row>
    <row r="123" spans="1:11" ht="33" thickBot="1">
      <c r="A123" s="31" t="s">
        <v>66</v>
      </c>
      <c r="B123" s="25" t="s">
        <v>38</v>
      </c>
      <c r="C123" s="24" t="s">
        <v>127</v>
      </c>
      <c r="D123" s="24" t="s">
        <v>132</v>
      </c>
      <c r="E123" s="24">
        <v>200</v>
      </c>
      <c r="F123" s="25"/>
      <c r="G123" s="24"/>
      <c r="H123" s="24"/>
      <c r="I123" s="37">
        <v>54909.88</v>
      </c>
      <c r="J123" s="37">
        <v>0</v>
      </c>
      <c r="K123" s="39">
        <f t="shared" si="1"/>
        <v>0</v>
      </c>
    </row>
    <row r="124" spans="1:11" ht="22.5" thickBot="1">
      <c r="A124" s="31" t="s">
        <v>131</v>
      </c>
      <c r="B124" s="25" t="s">
        <v>38</v>
      </c>
      <c r="C124" s="24" t="s">
        <v>127</v>
      </c>
      <c r="D124" s="24" t="s">
        <v>132</v>
      </c>
      <c r="E124" s="24">
        <v>244</v>
      </c>
      <c r="F124" s="25" t="s">
        <v>227</v>
      </c>
      <c r="G124" s="24">
        <v>225</v>
      </c>
      <c r="H124" s="24">
        <v>225</v>
      </c>
      <c r="I124" s="37">
        <v>54909.88</v>
      </c>
      <c r="J124" s="37">
        <v>0</v>
      </c>
      <c r="K124" s="39">
        <f t="shared" si="1"/>
        <v>0</v>
      </c>
    </row>
    <row r="125" spans="1:11" ht="33" thickBot="1">
      <c r="A125" s="31" t="s">
        <v>66</v>
      </c>
      <c r="B125" s="25" t="s">
        <v>38</v>
      </c>
      <c r="C125" s="24" t="s">
        <v>127</v>
      </c>
      <c r="D125" s="24" t="s">
        <v>133</v>
      </c>
      <c r="E125" s="24">
        <v>200</v>
      </c>
      <c r="F125" s="25"/>
      <c r="G125" s="24"/>
      <c r="H125" s="24"/>
      <c r="I125" s="37">
        <v>100000</v>
      </c>
      <c r="J125" s="37">
        <v>99310</v>
      </c>
      <c r="K125" s="39">
        <f t="shared" si="1"/>
        <v>0.99309999999999998</v>
      </c>
    </row>
    <row r="126" spans="1:11" ht="33" thickBot="1">
      <c r="A126" s="31" t="s">
        <v>86</v>
      </c>
      <c r="B126" s="25" t="s">
        <v>38</v>
      </c>
      <c r="C126" s="24" t="s">
        <v>127</v>
      </c>
      <c r="D126" s="24" t="s">
        <v>133</v>
      </c>
      <c r="E126" s="24">
        <v>244</v>
      </c>
      <c r="F126" s="25"/>
      <c r="G126" s="24"/>
      <c r="H126" s="24"/>
      <c r="I126" s="37">
        <v>100000</v>
      </c>
      <c r="J126" s="37">
        <v>99310</v>
      </c>
      <c r="K126" s="39">
        <f t="shared" si="1"/>
        <v>0.99309999999999998</v>
      </c>
    </row>
    <row r="127" spans="1:11" ht="22.5" thickBot="1">
      <c r="A127" s="31" t="s">
        <v>131</v>
      </c>
      <c r="B127" s="25" t="s">
        <v>38</v>
      </c>
      <c r="C127" s="24" t="s">
        <v>127</v>
      </c>
      <c r="D127" s="24" t="s">
        <v>133</v>
      </c>
      <c r="E127" s="24">
        <v>244</v>
      </c>
      <c r="F127" s="25" t="s">
        <v>227</v>
      </c>
      <c r="G127" s="24">
        <v>225</v>
      </c>
      <c r="H127" s="24">
        <v>225</v>
      </c>
      <c r="I127" s="37">
        <v>100000</v>
      </c>
      <c r="J127" s="37">
        <v>99310</v>
      </c>
      <c r="K127" s="39">
        <f t="shared" si="1"/>
        <v>0.99309999999999998</v>
      </c>
    </row>
    <row r="128" spans="1:11" ht="33" thickBot="1">
      <c r="A128" s="31" t="s">
        <v>228</v>
      </c>
      <c r="B128" s="25" t="s">
        <v>38</v>
      </c>
      <c r="C128" s="24" t="s">
        <v>127</v>
      </c>
      <c r="D128" s="24" t="s">
        <v>229</v>
      </c>
      <c r="E128" s="24"/>
      <c r="F128" s="25"/>
      <c r="G128" s="24"/>
      <c r="H128" s="24"/>
      <c r="I128" s="37">
        <v>30000</v>
      </c>
      <c r="J128" s="37">
        <v>0</v>
      </c>
      <c r="K128" s="39">
        <f t="shared" si="1"/>
        <v>0</v>
      </c>
    </row>
    <row r="129" spans="1:11" ht="22.5" thickBot="1">
      <c r="A129" s="31" t="s">
        <v>230</v>
      </c>
      <c r="B129" s="25" t="s">
        <v>38</v>
      </c>
      <c r="C129" s="24" t="s">
        <v>127</v>
      </c>
      <c r="D129" s="24" t="s">
        <v>229</v>
      </c>
      <c r="E129" s="24">
        <v>200</v>
      </c>
      <c r="F129" s="25"/>
      <c r="G129" s="24"/>
      <c r="H129" s="24"/>
      <c r="I129" s="37">
        <v>30000</v>
      </c>
      <c r="J129" s="37">
        <v>0</v>
      </c>
      <c r="K129" s="39">
        <f t="shared" si="1"/>
        <v>0</v>
      </c>
    </row>
    <row r="130" spans="1:11" ht="33" thickBot="1">
      <c r="A130" s="31" t="s">
        <v>66</v>
      </c>
      <c r="B130" s="25" t="s">
        <v>38</v>
      </c>
      <c r="C130" s="24" t="s">
        <v>127</v>
      </c>
      <c r="D130" s="24" t="s">
        <v>229</v>
      </c>
      <c r="E130" s="24">
        <v>240</v>
      </c>
      <c r="F130" s="25"/>
      <c r="G130" s="24"/>
      <c r="H130" s="24"/>
      <c r="I130" s="37">
        <v>30000</v>
      </c>
      <c r="J130" s="37">
        <v>0</v>
      </c>
      <c r="K130" s="39">
        <f t="shared" si="1"/>
        <v>0</v>
      </c>
    </row>
    <row r="131" spans="1:11" ht="33" thickBot="1">
      <c r="A131" s="31" t="s">
        <v>86</v>
      </c>
      <c r="B131" s="25" t="s">
        <v>38</v>
      </c>
      <c r="C131" s="24" t="s">
        <v>127</v>
      </c>
      <c r="D131" s="24" t="s">
        <v>229</v>
      </c>
      <c r="E131" s="24">
        <v>244</v>
      </c>
      <c r="F131" s="25" t="s">
        <v>227</v>
      </c>
      <c r="G131" s="24">
        <v>225</v>
      </c>
      <c r="H131" s="24">
        <v>225</v>
      </c>
      <c r="I131" s="37">
        <v>30000</v>
      </c>
      <c r="J131" s="37">
        <v>0</v>
      </c>
      <c r="K131" s="39">
        <f t="shared" si="1"/>
        <v>0</v>
      </c>
    </row>
    <row r="132" spans="1:11" ht="54" thickBot="1">
      <c r="A132" s="29" t="s">
        <v>231</v>
      </c>
      <c r="B132" s="25" t="s">
        <v>38</v>
      </c>
      <c r="C132" s="24" t="s">
        <v>127</v>
      </c>
      <c r="D132" s="24" t="s">
        <v>136</v>
      </c>
      <c r="E132" s="24"/>
      <c r="F132" s="25"/>
      <c r="G132" s="24"/>
      <c r="H132" s="24"/>
      <c r="I132" s="37">
        <v>23000</v>
      </c>
      <c r="J132" s="37">
        <v>23000</v>
      </c>
      <c r="K132" s="39">
        <f t="shared" si="1"/>
        <v>1</v>
      </c>
    </row>
    <row r="133" spans="1:11" ht="33" thickBot="1">
      <c r="A133" s="31" t="s">
        <v>232</v>
      </c>
      <c r="B133" s="25" t="s">
        <v>38</v>
      </c>
      <c r="C133" s="24" t="s">
        <v>127</v>
      </c>
      <c r="D133" s="24" t="s">
        <v>136</v>
      </c>
      <c r="E133" s="24"/>
      <c r="F133" s="25"/>
      <c r="G133" s="24"/>
      <c r="H133" s="24"/>
      <c r="I133" s="37">
        <v>23000</v>
      </c>
      <c r="J133" s="37">
        <v>23000</v>
      </c>
      <c r="K133" s="39">
        <f t="shared" si="1"/>
        <v>1</v>
      </c>
    </row>
    <row r="134" spans="1:11" ht="22.5" thickBot="1">
      <c r="A134" s="31" t="s">
        <v>233</v>
      </c>
      <c r="B134" s="25" t="s">
        <v>38</v>
      </c>
      <c r="C134" s="24" t="s">
        <v>127</v>
      </c>
      <c r="D134" s="24" t="s">
        <v>136</v>
      </c>
      <c r="E134" s="24"/>
      <c r="F134" s="25"/>
      <c r="G134" s="24"/>
      <c r="H134" s="24"/>
      <c r="I134" s="37">
        <v>23000</v>
      </c>
      <c r="J134" s="37">
        <v>23000</v>
      </c>
      <c r="K134" s="39">
        <f t="shared" si="1"/>
        <v>1</v>
      </c>
    </row>
    <row r="135" spans="1:11" ht="43.5" thickBot="1">
      <c r="A135" s="29" t="s">
        <v>134</v>
      </c>
      <c r="B135" s="25" t="s">
        <v>38</v>
      </c>
      <c r="C135" s="24" t="s">
        <v>127</v>
      </c>
      <c r="D135" s="24" t="s">
        <v>234</v>
      </c>
      <c r="E135" s="24"/>
      <c r="F135" s="25"/>
      <c r="G135" s="24"/>
      <c r="H135" s="24"/>
      <c r="I135" s="37">
        <v>23000</v>
      </c>
      <c r="J135" s="37">
        <v>23000</v>
      </c>
      <c r="K135" s="39">
        <f t="shared" si="1"/>
        <v>1</v>
      </c>
    </row>
    <row r="136" spans="1:11" ht="22.5" thickBot="1">
      <c r="A136" s="31" t="s">
        <v>74</v>
      </c>
      <c r="B136" s="25" t="s">
        <v>38</v>
      </c>
      <c r="C136" s="24" t="s">
        <v>127</v>
      </c>
      <c r="D136" s="24" t="s">
        <v>137</v>
      </c>
      <c r="E136" s="24">
        <v>800</v>
      </c>
      <c r="F136" s="25"/>
      <c r="G136" s="24"/>
      <c r="H136" s="24"/>
      <c r="I136" s="37">
        <v>23000</v>
      </c>
      <c r="J136" s="37">
        <v>23000</v>
      </c>
      <c r="K136" s="39">
        <f t="shared" si="1"/>
        <v>1</v>
      </c>
    </row>
    <row r="137" spans="1:11" ht="43.5" thickBot="1">
      <c r="A137" s="31" t="s">
        <v>135</v>
      </c>
      <c r="B137" s="25" t="s">
        <v>38</v>
      </c>
      <c r="C137" s="24" t="s">
        <v>127</v>
      </c>
      <c r="D137" s="24" t="s">
        <v>137</v>
      </c>
      <c r="E137" s="24">
        <v>812</v>
      </c>
      <c r="F137" s="25" t="s">
        <v>227</v>
      </c>
      <c r="G137" s="24">
        <v>242</v>
      </c>
      <c r="H137" s="24">
        <v>242</v>
      </c>
      <c r="I137" s="37">
        <v>23000</v>
      </c>
      <c r="J137" s="37">
        <v>23000</v>
      </c>
      <c r="K137" s="39">
        <f t="shared" si="1"/>
        <v>1</v>
      </c>
    </row>
    <row r="138" spans="1:11" ht="22.5" thickBot="1">
      <c r="A138" s="31" t="s">
        <v>235</v>
      </c>
      <c r="B138" s="25" t="s">
        <v>38</v>
      </c>
      <c r="C138" s="24" t="s">
        <v>127</v>
      </c>
      <c r="D138" s="24" t="s">
        <v>236</v>
      </c>
      <c r="E138" s="24"/>
      <c r="F138" s="25"/>
      <c r="G138" s="24"/>
      <c r="H138" s="24"/>
      <c r="I138" s="37">
        <v>40000</v>
      </c>
      <c r="J138" s="37">
        <v>15760.76</v>
      </c>
      <c r="K138" s="39">
        <f t="shared" si="1"/>
        <v>0.39401900000000001</v>
      </c>
    </row>
    <row r="139" spans="1:11" ht="33" thickBot="1">
      <c r="A139" s="31" t="s">
        <v>237</v>
      </c>
      <c r="B139" s="25" t="s">
        <v>38</v>
      </c>
      <c r="C139" s="24" t="s">
        <v>127</v>
      </c>
      <c r="D139" s="24" t="s">
        <v>236</v>
      </c>
      <c r="E139" s="24">
        <v>200</v>
      </c>
      <c r="F139" s="25"/>
      <c r="G139" s="24"/>
      <c r="H139" s="24"/>
      <c r="I139" s="37">
        <v>40000</v>
      </c>
      <c r="J139" s="37">
        <v>15760.76</v>
      </c>
      <c r="K139" s="39">
        <f t="shared" si="1"/>
        <v>0.39401900000000001</v>
      </c>
    </row>
    <row r="140" spans="1:11" ht="33" thickBot="1">
      <c r="A140" s="31" t="s">
        <v>66</v>
      </c>
      <c r="B140" s="25" t="s">
        <v>38</v>
      </c>
      <c r="C140" s="24" t="s">
        <v>127</v>
      </c>
      <c r="D140" s="24" t="s">
        <v>236</v>
      </c>
      <c r="E140" s="24">
        <v>240</v>
      </c>
      <c r="F140" s="25"/>
      <c r="G140" s="24"/>
      <c r="H140" s="24"/>
      <c r="I140" s="37">
        <v>40000</v>
      </c>
      <c r="J140" s="37">
        <v>15760.76</v>
      </c>
      <c r="K140" s="39">
        <f t="shared" si="1"/>
        <v>0.39401900000000001</v>
      </c>
    </row>
    <row r="141" spans="1:11" ht="33" thickBot="1">
      <c r="A141" s="31" t="s">
        <v>86</v>
      </c>
      <c r="B141" s="25" t="s">
        <v>38</v>
      </c>
      <c r="C141" s="24" t="s">
        <v>127</v>
      </c>
      <c r="D141" s="24" t="s">
        <v>236</v>
      </c>
      <c r="E141" s="24">
        <v>244</v>
      </c>
      <c r="F141" s="25" t="s">
        <v>216</v>
      </c>
      <c r="G141" s="24">
        <v>225</v>
      </c>
      <c r="H141" s="24">
        <v>225</v>
      </c>
      <c r="I141" s="37">
        <v>40000</v>
      </c>
      <c r="J141" s="37">
        <v>15760.76</v>
      </c>
      <c r="K141" s="39">
        <f t="shared" si="1"/>
        <v>0.39401900000000001</v>
      </c>
    </row>
    <row r="142" spans="1:11" ht="15" thickBot="1">
      <c r="A142" s="31" t="s">
        <v>138</v>
      </c>
      <c r="B142" s="25" t="s">
        <v>238</v>
      </c>
      <c r="C142" s="24" t="s">
        <v>139</v>
      </c>
      <c r="D142" s="24"/>
      <c r="E142" s="24"/>
      <c r="F142" s="25"/>
      <c r="G142" s="24"/>
      <c r="H142" s="24"/>
      <c r="I142" s="37">
        <v>3524528.81</v>
      </c>
      <c r="J142" s="37">
        <f>(J143+J185)</f>
        <v>3335317.21</v>
      </c>
      <c r="K142" s="39">
        <f t="shared" si="1"/>
        <v>0.94631577433466907</v>
      </c>
    </row>
    <row r="143" spans="1:11" ht="33" thickBot="1">
      <c r="A143" s="31" t="s">
        <v>239</v>
      </c>
      <c r="B143" s="25" t="s">
        <v>38</v>
      </c>
      <c r="C143" s="24" t="s">
        <v>139</v>
      </c>
      <c r="D143" s="24" t="s">
        <v>140</v>
      </c>
      <c r="E143" s="24"/>
      <c r="F143" s="25"/>
      <c r="G143" s="24"/>
      <c r="H143" s="24"/>
      <c r="I143" s="37">
        <f>(I144+I157)</f>
        <v>2740248.4099999997</v>
      </c>
      <c r="J143" s="37">
        <f>(J144+J157)</f>
        <v>2551036.81</v>
      </c>
      <c r="K143" s="39">
        <f t="shared" si="1"/>
        <v>0.93095093156171205</v>
      </c>
    </row>
    <row r="144" spans="1:11" ht="22.5" thickBot="1">
      <c r="A144" s="24" t="s">
        <v>141</v>
      </c>
      <c r="B144" s="25" t="s">
        <v>38</v>
      </c>
      <c r="C144" s="24" t="s">
        <v>139</v>
      </c>
      <c r="D144" s="24" t="s">
        <v>142</v>
      </c>
      <c r="E144" s="24"/>
      <c r="F144" s="25"/>
      <c r="G144" s="24"/>
      <c r="H144" s="24"/>
      <c r="I144" s="37">
        <v>534239.6</v>
      </c>
      <c r="J144" s="37">
        <f>(J145+J151)</f>
        <v>465821.72</v>
      </c>
      <c r="K144" s="39">
        <f t="shared" si="1"/>
        <v>0.87193409099587527</v>
      </c>
    </row>
    <row r="145" spans="1:11" ht="22.5" thickBot="1">
      <c r="A145" s="24" t="s">
        <v>143</v>
      </c>
      <c r="B145" s="25" t="s">
        <v>38</v>
      </c>
      <c r="C145" s="24" t="s">
        <v>139</v>
      </c>
      <c r="D145" s="24" t="s">
        <v>144</v>
      </c>
      <c r="E145" s="24"/>
      <c r="F145" s="25"/>
      <c r="G145" s="24"/>
      <c r="H145" s="24"/>
      <c r="I145" s="37">
        <v>351000</v>
      </c>
      <c r="J145" s="37">
        <v>297011.71999999997</v>
      </c>
      <c r="K145" s="39">
        <f t="shared" si="1"/>
        <v>0.84618723646723637</v>
      </c>
    </row>
    <row r="146" spans="1:11" ht="22.5" thickBot="1">
      <c r="A146" s="24" t="s">
        <v>56</v>
      </c>
      <c r="B146" s="25" t="s">
        <v>38</v>
      </c>
      <c r="C146" s="24" t="s">
        <v>139</v>
      </c>
      <c r="D146" s="24" t="s">
        <v>144</v>
      </c>
      <c r="E146" s="24">
        <v>200</v>
      </c>
      <c r="F146" s="25"/>
      <c r="G146" s="24"/>
      <c r="H146" s="24"/>
      <c r="I146" s="37">
        <v>350000</v>
      </c>
      <c r="J146" s="37">
        <v>296541.18</v>
      </c>
      <c r="K146" s="39">
        <f t="shared" ref="K146:K209" si="2">(J146/I146)</f>
        <v>0.84726051428571425</v>
      </c>
    </row>
    <row r="147" spans="1:11" ht="33" thickBot="1">
      <c r="A147" s="24" t="s">
        <v>66</v>
      </c>
      <c r="B147" s="25" t="s">
        <v>38</v>
      </c>
      <c r="C147" s="24" t="s">
        <v>139</v>
      </c>
      <c r="D147" s="24" t="s">
        <v>144</v>
      </c>
      <c r="E147" s="24">
        <v>240</v>
      </c>
      <c r="F147" s="25"/>
      <c r="G147" s="24"/>
      <c r="H147" s="24"/>
      <c r="I147" s="37">
        <v>350000</v>
      </c>
      <c r="J147" s="37">
        <v>296541.18</v>
      </c>
      <c r="K147" s="39">
        <f t="shared" si="2"/>
        <v>0.84726051428571425</v>
      </c>
    </row>
    <row r="148" spans="1:11" ht="33" thickBot="1">
      <c r="A148" s="24" t="s">
        <v>86</v>
      </c>
      <c r="B148" s="25" t="s">
        <v>38</v>
      </c>
      <c r="C148" s="24" t="s">
        <v>139</v>
      </c>
      <c r="D148" s="24" t="s">
        <v>144</v>
      </c>
      <c r="E148" s="24">
        <v>244</v>
      </c>
      <c r="F148" s="25"/>
      <c r="G148" s="24"/>
      <c r="H148" s="24"/>
      <c r="I148" s="37">
        <v>350000</v>
      </c>
      <c r="J148" s="37">
        <v>296541.18</v>
      </c>
      <c r="K148" s="39">
        <f t="shared" si="2"/>
        <v>0.84726051428571425</v>
      </c>
    </row>
    <row r="149" spans="1:11" ht="22.5" thickBot="1">
      <c r="A149" s="24" t="s">
        <v>71</v>
      </c>
      <c r="B149" s="25" t="s">
        <v>38</v>
      </c>
      <c r="C149" s="24" t="s">
        <v>139</v>
      </c>
      <c r="D149" s="24" t="s">
        <v>144</v>
      </c>
      <c r="E149" s="24">
        <v>244</v>
      </c>
      <c r="F149" s="25" t="s">
        <v>218</v>
      </c>
      <c r="G149" s="24">
        <v>223</v>
      </c>
      <c r="H149" s="24">
        <v>223</v>
      </c>
      <c r="I149" s="37">
        <v>350000</v>
      </c>
      <c r="J149" s="37">
        <v>296541.18</v>
      </c>
      <c r="K149" s="39">
        <f t="shared" si="2"/>
        <v>0.84726051428571425</v>
      </c>
    </row>
    <row r="150" spans="1:11" ht="22.5" thickBot="1">
      <c r="A150" s="24" t="s">
        <v>75</v>
      </c>
      <c r="B150" s="25" t="s">
        <v>38</v>
      </c>
      <c r="C150" s="24" t="s">
        <v>139</v>
      </c>
      <c r="D150" s="24" t="s">
        <v>144</v>
      </c>
      <c r="E150" s="24">
        <v>853</v>
      </c>
      <c r="F150" s="25" t="s">
        <v>216</v>
      </c>
      <c r="G150" s="24">
        <v>293</v>
      </c>
      <c r="H150" s="24">
        <v>293</v>
      </c>
      <c r="I150" s="37">
        <v>1000</v>
      </c>
      <c r="J150" s="37">
        <v>470.54</v>
      </c>
      <c r="K150" s="39">
        <f t="shared" si="2"/>
        <v>0.47054000000000001</v>
      </c>
    </row>
    <row r="151" spans="1:11" ht="22.5" thickBot="1">
      <c r="A151" s="24" t="s">
        <v>145</v>
      </c>
      <c r="B151" s="25" t="s">
        <v>38</v>
      </c>
      <c r="C151" s="24" t="s">
        <v>139</v>
      </c>
      <c r="D151" s="24" t="s">
        <v>146</v>
      </c>
      <c r="E151" s="24"/>
      <c r="F151" s="25"/>
      <c r="G151" s="24"/>
      <c r="H151" s="24"/>
      <c r="I151" s="37">
        <v>183239.6</v>
      </c>
      <c r="J151" s="37">
        <v>168810</v>
      </c>
      <c r="K151" s="39">
        <f t="shared" si="2"/>
        <v>0.92125282962853006</v>
      </c>
    </row>
    <row r="152" spans="1:11" ht="22.5" thickBot="1">
      <c r="A152" s="24" t="s">
        <v>56</v>
      </c>
      <c r="B152" s="25" t="s">
        <v>38</v>
      </c>
      <c r="C152" s="24" t="s">
        <v>139</v>
      </c>
      <c r="D152" s="24" t="s">
        <v>146</v>
      </c>
      <c r="E152" s="24">
        <v>200</v>
      </c>
      <c r="F152" s="25"/>
      <c r="G152" s="24"/>
      <c r="H152" s="24"/>
      <c r="I152" s="37">
        <v>183239.6</v>
      </c>
      <c r="J152" s="37">
        <v>168810</v>
      </c>
      <c r="K152" s="39">
        <f t="shared" si="2"/>
        <v>0.92125282962853006</v>
      </c>
    </row>
    <row r="153" spans="1:11" ht="33" thickBot="1">
      <c r="A153" s="24" t="s">
        <v>66</v>
      </c>
      <c r="B153" s="25" t="s">
        <v>38</v>
      </c>
      <c r="C153" s="24" t="s">
        <v>139</v>
      </c>
      <c r="D153" s="24" t="s">
        <v>146</v>
      </c>
      <c r="E153" s="24">
        <v>240</v>
      </c>
      <c r="F153" s="25"/>
      <c r="G153" s="24"/>
      <c r="H153" s="24"/>
      <c r="I153" s="37">
        <v>183239.6</v>
      </c>
      <c r="J153" s="37">
        <v>168810</v>
      </c>
      <c r="K153" s="39">
        <f t="shared" si="2"/>
        <v>0.92125282962853006</v>
      </c>
    </row>
    <row r="154" spans="1:11" ht="33" thickBot="1">
      <c r="A154" s="24" t="s">
        <v>86</v>
      </c>
      <c r="B154" s="25" t="s">
        <v>38</v>
      </c>
      <c r="C154" s="24" t="s">
        <v>139</v>
      </c>
      <c r="D154" s="24" t="s">
        <v>146</v>
      </c>
      <c r="E154" s="24">
        <v>244</v>
      </c>
      <c r="F154" s="25"/>
      <c r="G154" s="24"/>
      <c r="H154" s="24"/>
      <c r="I154" s="37">
        <v>183239.6</v>
      </c>
      <c r="J154" s="37">
        <v>168810</v>
      </c>
      <c r="K154" s="39">
        <f t="shared" si="2"/>
        <v>0.92125282962853006</v>
      </c>
    </row>
    <row r="155" spans="1:11" ht="22.5" thickBot="1">
      <c r="A155" s="24" t="s">
        <v>87</v>
      </c>
      <c r="B155" s="25" t="s">
        <v>38</v>
      </c>
      <c r="C155" s="24" t="s">
        <v>139</v>
      </c>
      <c r="D155" s="24" t="s">
        <v>146</v>
      </c>
      <c r="E155" s="24">
        <v>244</v>
      </c>
      <c r="F155" s="25"/>
      <c r="G155" s="24">
        <v>222</v>
      </c>
      <c r="H155" s="24">
        <v>222</v>
      </c>
      <c r="I155" s="37">
        <v>61608</v>
      </c>
      <c r="J155" s="37">
        <v>61608</v>
      </c>
      <c r="K155" s="39">
        <f t="shared" si="2"/>
        <v>1</v>
      </c>
    </row>
    <row r="156" spans="1:11" ht="22.5" thickBot="1">
      <c r="A156" s="24" t="s">
        <v>73</v>
      </c>
      <c r="B156" s="25" t="s">
        <v>38</v>
      </c>
      <c r="C156" s="24" t="s">
        <v>139</v>
      </c>
      <c r="D156" s="24" t="s">
        <v>146</v>
      </c>
      <c r="E156" s="24">
        <v>244</v>
      </c>
      <c r="F156" s="25"/>
      <c r="G156" s="24">
        <v>340</v>
      </c>
      <c r="H156" s="24">
        <v>340</v>
      </c>
      <c r="I156" s="37">
        <v>121631.6</v>
      </c>
      <c r="J156" s="37">
        <v>107202</v>
      </c>
      <c r="K156" s="39">
        <f t="shared" si="2"/>
        <v>0.88136635545368136</v>
      </c>
    </row>
    <row r="157" spans="1:11" ht="22.5" thickBot="1">
      <c r="A157" s="24" t="s">
        <v>147</v>
      </c>
      <c r="B157" s="25" t="s">
        <v>38</v>
      </c>
      <c r="C157" s="24" t="s">
        <v>139</v>
      </c>
      <c r="D157" s="24" t="s">
        <v>148</v>
      </c>
      <c r="E157" s="24"/>
      <c r="F157" s="25"/>
      <c r="G157" s="24"/>
      <c r="H157" s="24"/>
      <c r="I157" s="37">
        <f>(I158+I167+I173+I177+I181)</f>
        <v>2206008.8099999996</v>
      </c>
      <c r="J157" s="37">
        <f>(J158+J167+J173+J177+J181)</f>
        <v>2085215.09</v>
      </c>
      <c r="K157" s="39">
        <f t="shared" si="2"/>
        <v>0.94524331931385186</v>
      </c>
    </row>
    <row r="158" spans="1:11" ht="22.5" thickBot="1">
      <c r="A158" s="24" t="s">
        <v>149</v>
      </c>
      <c r="B158" s="25" t="s">
        <v>38</v>
      </c>
      <c r="C158" s="24" t="s">
        <v>139</v>
      </c>
      <c r="D158" s="24" t="s">
        <v>150</v>
      </c>
      <c r="E158" s="24"/>
      <c r="F158" s="25"/>
      <c r="G158" s="24"/>
      <c r="H158" s="24"/>
      <c r="I158" s="37">
        <v>527575.81999999995</v>
      </c>
      <c r="J158" s="37">
        <v>406782.1</v>
      </c>
      <c r="K158" s="39">
        <f t="shared" si="2"/>
        <v>0.77104007533931329</v>
      </c>
    </row>
    <row r="159" spans="1:11" ht="22.5" thickBot="1">
      <c r="A159" s="24" t="s">
        <v>56</v>
      </c>
      <c r="B159" s="25" t="s">
        <v>38</v>
      </c>
      <c r="C159" s="24" t="s">
        <v>139</v>
      </c>
      <c r="D159" s="24" t="s">
        <v>150</v>
      </c>
      <c r="E159" s="24">
        <v>200</v>
      </c>
      <c r="F159" s="25"/>
      <c r="G159" s="24"/>
      <c r="H159" s="24"/>
      <c r="I159" s="37">
        <v>527575.81999999995</v>
      </c>
      <c r="J159" s="37">
        <v>406782.1</v>
      </c>
      <c r="K159" s="39">
        <f t="shared" si="2"/>
        <v>0.77104007533931329</v>
      </c>
    </row>
    <row r="160" spans="1:11" ht="33" thickBot="1">
      <c r="A160" s="24" t="s">
        <v>66</v>
      </c>
      <c r="B160" s="25" t="s">
        <v>38</v>
      </c>
      <c r="C160" s="24" t="s">
        <v>139</v>
      </c>
      <c r="D160" s="24" t="s">
        <v>150</v>
      </c>
      <c r="E160" s="24">
        <v>240</v>
      </c>
      <c r="F160" s="25"/>
      <c r="G160" s="24"/>
      <c r="H160" s="24"/>
      <c r="I160" s="37">
        <v>527575.81999999995</v>
      </c>
      <c r="J160" s="37">
        <f>(J162+J163+J164+J165+J166)</f>
        <v>406782.1</v>
      </c>
      <c r="K160" s="39">
        <f t="shared" si="2"/>
        <v>0.77104007533931329</v>
      </c>
    </row>
    <row r="161" spans="1:11" ht="33" thickBot="1">
      <c r="A161" s="24" t="s">
        <v>86</v>
      </c>
      <c r="B161" s="25" t="s">
        <v>38</v>
      </c>
      <c r="C161" s="24" t="s">
        <v>139</v>
      </c>
      <c r="D161" s="24" t="s">
        <v>150</v>
      </c>
      <c r="E161" s="24">
        <v>244</v>
      </c>
      <c r="F161" s="25"/>
      <c r="G161" s="24"/>
      <c r="H161" s="24"/>
      <c r="I161" s="37">
        <v>527575.81999999995</v>
      </c>
      <c r="J161" s="37">
        <v>406782.1</v>
      </c>
      <c r="K161" s="39">
        <f t="shared" si="2"/>
        <v>0.77104007533931329</v>
      </c>
    </row>
    <row r="162" spans="1:11" ht="22.5" thickBot="1">
      <c r="A162" s="24" t="s">
        <v>87</v>
      </c>
      <c r="B162" s="25" t="s">
        <v>38</v>
      </c>
      <c r="C162" s="24" t="s">
        <v>139</v>
      </c>
      <c r="D162" s="24" t="s">
        <v>150</v>
      </c>
      <c r="E162" s="24">
        <v>244</v>
      </c>
      <c r="F162" s="25" t="s">
        <v>216</v>
      </c>
      <c r="G162" s="24">
        <v>222</v>
      </c>
      <c r="H162" s="24">
        <v>222</v>
      </c>
      <c r="I162" s="37">
        <v>124950</v>
      </c>
      <c r="J162" s="37">
        <v>124950</v>
      </c>
      <c r="K162" s="39">
        <f t="shared" si="2"/>
        <v>1</v>
      </c>
    </row>
    <row r="163" spans="1:11" ht="22.5" thickBot="1">
      <c r="A163" s="24" t="s">
        <v>240</v>
      </c>
      <c r="B163" s="25" t="s">
        <v>38</v>
      </c>
      <c r="C163" s="24" t="s">
        <v>139</v>
      </c>
      <c r="D163" s="24" t="s">
        <v>150</v>
      </c>
      <c r="E163" s="24">
        <v>244</v>
      </c>
      <c r="F163" s="25" t="s">
        <v>216</v>
      </c>
      <c r="G163" s="24">
        <v>225</v>
      </c>
      <c r="H163" s="24">
        <v>225</v>
      </c>
      <c r="I163" s="37">
        <v>2500</v>
      </c>
      <c r="J163" s="37">
        <v>2500</v>
      </c>
      <c r="K163" s="39">
        <f t="shared" si="2"/>
        <v>1</v>
      </c>
    </row>
    <row r="164" spans="1:11" ht="22.5" thickBot="1">
      <c r="A164" s="24" t="s">
        <v>151</v>
      </c>
      <c r="B164" s="27" t="s">
        <v>38</v>
      </c>
      <c r="C164" s="24" t="s">
        <v>139</v>
      </c>
      <c r="D164" s="24" t="s">
        <v>150</v>
      </c>
      <c r="E164" s="24">
        <v>244</v>
      </c>
      <c r="F164" s="25" t="s">
        <v>216</v>
      </c>
      <c r="G164" s="24">
        <v>226</v>
      </c>
      <c r="H164" s="24">
        <v>226</v>
      </c>
      <c r="I164" s="37">
        <v>267634.82</v>
      </c>
      <c r="J164" s="37">
        <v>155960.51</v>
      </c>
      <c r="K164" s="39">
        <f t="shared" si="2"/>
        <v>0.58273624485782527</v>
      </c>
    </row>
    <row r="165" spans="1:11" ht="22.5" thickBot="1">
      <c r="A165" s="24" t="s">
        <v>72</v>
      </c>
      <c r="B165" s="27" t="s">
        <v>38</v>
      </c>
      <c r="C165" s="24" t="s">
        <v>139</v>
      </c>
      <c r="D165" s="24" t="s">
        <v>150</v>
      </c>
      <c r="E165" s="24">
        <v>244</v>
      </c>
      <c r="F165" s="25" t="s">
        <v>220</v>
      </c>
      <c r="G165" s="24">
        <v>310</v>
      </c>
      <c r="H165" s="24">
        <v>310</v>
      </c>
      <c r="I165" s="37">
        <v>22491</v>
      </c>
      <c r="J165" s="37">
        <v>22491</v>
      </c>
      <c r="K165" s="39">
        <f t="shared" si="2"/>
        <v>1</v>
      </c>
    </row>
    <row r="166" spans="1:11" ht="22.5" thickBot="1">
      <c r="A166" s="24" t="s">
        <v>73</v>
      </c>
      <c r="B166" s="25" t="s">
        <v>38</v>
      </c>
      <c r="C166" s="24" t="s">
        <v>139</v>
      </c>
      <c r="D166" s="24" t="s">
        <v>150</v>
      </c>
      <c r="E166" s="24">
        <v>244</v>
      </c>
      <c r="F166" s="25" t="s">
        <v>216</v>
      </c>
      <c r="G166" s="24">
        <v>340</v>
      </c>
      <c r="H166" s="24">
        <v>340</v>
      </c>
      <c r="I166" s="37">
        <v>110000</v>
      </c>
      <c r="J166" s="37">
        <v>100880.59</v>
      </c>
      <c r="K166" s="39">
        <f t="shared" si="2"/>
        <v>0.91709627272727268</v>
      </c>
    </row>
    <row r="167" spans="1:11" ht="22.5" thickBot="1">
      <c r="A167" s="24" t="s">
        <v>241</v>
      </c>
      <c r="B167" s="25" t="s">
        <v>38</v>
      </c>
      <c r="C167" s="24" t="s">
        <v>139</v>
      </c>
      <c r="D167" s="24" t="s">
        <v>153</v>
      </c>
      <c r="E167" s="24"/>
      <c r="F167" s="25"/>
      <c r="G167" s="24"/>
      <c r="H167" s="24"/>
      <c r="I167" s="37">
        <v>55251</v>
      </c>
      <c r="J167" s="37">
        <v>55251</v>
      </c>
      <c r="K167" s="39">
        <f t="shared" si="2"/>
        <v>1</v>
      </c>
    </row>
    <row r="168" spans="1:11" ht="33" thickBot="1">
      <c r="A168" s="24" t="s">
        <v>66</v>
      </c>
      <c r="B168" s="27" t="s">
        <v>38</v>
      </c>
      <c r="C168" s="24" t="s">
        <v>139</v>
      </c>
      <c r="D168" s="24" t="s">
        <v>153</v>
      </c>
      <c r="E168" s="24">
        <v>240</v>
      </c>
      <c r="F168" s="25"/>
      <c r="G168" s="24"/>
      <c r="H168" s="24"/>
      <c r="I168" s="37">
        <v>55251</v>
      </c>
      <c r="J168" s="37">
        <v>55251</v>
      </c>
      <c r="K168" s="39">
        <f t="shared" si="2"/>
        <v>1</v>
      </c>
    </row>
    <row r="169" spans="1:11" ht="33" thickBot="1">
      <c r="A169" s="24" t="s">
        <v>86</v>
      </c>
      <c r="B169" s="25" t="s">
        <v>38</v>
      </c>
      <c r="C169" s="24" t="s">
        <v>139</v>
      </c>
      <c r="D169" s="24" t="s">
        <v>153</v>
      </c>
      <c r="E169" s="24">
        <v>244</v>
      </c>
      <c r="F169" s="25"/>
      <c r="G169" s="24"/>
      <c r="H169" s="24"/>
      <c r="I169" s="37">
        <v>55251</v>
      </c>
      <c r="J169" s="37">
        <f>(J170+J171+J172)</f>
        <v>55251</v>
      </c>
      <c r="K169" s="39">
        <f t="shared" si="2"/>
        <v>1</v>
      </c>
    </row>
    <row r="170" spans="1:11" ht="22.5" thickBot="1">
      <c r="A170" s="33" t="s">
        <v>87</v>
      </c>
      <c r="B170" s="25" t="s">
        <v>38</v>
      </c>
      <c r="C170" s="24" t="s">
        <v>139</v>
      </c>
      <c r="D170" s="24" t="s">
        <v>153</v>
      </c>
      <c r="E170" s="24">
        <v>244</v>
      </c>
      <c r="F170" s="34" t="s">
        <v>216</v>
      </c>
      <c r="G170" s="34">
        <v>222</v>
      </c>
      <c r="H170" s="34">
        <v>222</v>
      </c>
      <c r="I170" s="37">
        <v>2500</v>
      </c>
      <c r="J170" s="37">
        <v>2500</v>
      </c>
      <c r="K170" s="39">
        <f t="shared" si="2"/>
        <v>1</v>
      </c>
    </row>
    <row r="171" spans="1:11" ht="22.5" thickBot="1">
      <c r="A171" s="33" t="s">
        <v>70</v>
      </c>
      <c r="B171" s="25" t="s">
        <v>38</v>
      </c>
      <c r="C171" s="24" t="s">
        <v>139</v>
      </c>
      <c r="D171" s="24" t="s">
        <v>153</v>
      </c>
      <c r="E171" s="24">
        <v>244</v>
      </c>
      <c r="F171" s="34" t="s">
        <v>216</v>
      </c>
      <c r="G171" s="34" t="s">
        <v>124</v>
      </c>
      <c r="H171" s="34" t="s">
        <v>124</v>
      </c>
      <c r="I171" s="37">
        <v>10000</v>
      </c>
      <c r="J171" s="37">
        <v>10000</v>
      </c>
      <c r="K171" s="39">
        <f t="shared" si="2"/>
        <v>1</v>
      </c>
    </row>
    <row r="172" spans="1:11" ht="22.5" thickBot="1">
      <c r="A172" s="35" t="s">
        <v>73</v>
      </c>
      <c r="B172" s="25" t="s">
        <v>38</v>
      </c>
      <c r="C172" s="24" t="s">
        <v>139</v>
      </c>
      <c r="D172" s="24" t="s">
        <v>153</v>
      </c>
      <c r="E172" s="24">
        <v>244</v>
      </c>
      <c r="F172" s="34" t="s">
        <v>216</v>
      </c>
      <c r="G172" s="34" t="s">
        <v>152</v>
      </c>
      <c r="H172" s="34" t="s">
        <v>152</v>
      </c>
      <c r="I172" s="37">
        <v>42751</v>
      </c>
      <c r="J172" s="37">
        <v>42751</v>
      </c>
      <c r="K172" s="39">
        <f t="shared" si="2"/>
        <v>1</v>
      </c>
    </row>
    <row r="173" spans="1:11" ht="22.5" thickBot="1">
      <c r="A173" s="24" t="s">
        <v>242</v>
      </c>
      <c r="B173" s="25" t="s">
        <v>38</v>
      </c>
      <c r="C173" s="24" t="s">
        <v>139</v>
      </c>
      <c r="D173" s="24" t="s">
        <v>243</v>
      </c>
      <c r="E173" s="24">
        <v>244</v>
      </c>
      <c r="F173" s="25"/>
      <c r="G173" s="24"/>
      <c r="H173" s="24"/>
      <c r="I173" s="33">
        <v>6000</v>
      </c>
      <c r="J173" s="37">
        <v>6000</v>
      </c>
      <c r="K173" s="39">
        <f t="shared" si="2"/>
        <v>1</v>
      </c>
    </row>
    <row r="174" spans="1:11" ht="33" thickBot="1">
      <c r="A174" s="24" t="s">
        <v>66</v>
      </c>
      <c r="B174" s="27" t="s">
        <v>38</v>
      </c>
      <c r="C174" s="24" t="s">
        <v>139</v>
      </c>
      <c r="D174" s="24" t="s">
        <v>243</v>
      </c>
      <c r="E174" s="24">
        <v>200</v>
      </c>
      <c r="F174" s="25"/>
      <c r="G174" s="24"/>
      <c r="H174" s="24"/>
      <c r="I174" s="33">
        <v>6000</v>
      </c>
      <c r="J174" s="37">
        <v>6000</v>
      </c>
      <c r="K174" s="39">
        <f t="shared" si="2"/>
        <v>1</v>
      </c>
    </row>
    <row r="175" spans="1:11" ht="33" thickBot="1">
      <c r="A175" s="24" t="s">
        <v>86</v>
      </c>
      <c r="B175" s="25" t="s">
        <v>38</v>
      </c>
      <c r="C175" s="24" t="s">
        <v>139</v>
      </c>
      <c r="D175" s="24" t="s">
        <v>243</v>
      </c>
      <c r="E175" s="24">
        <v>240</v>
      </c>
      <c r="F175" s="25"/>
      <c r="G175" s="24"/>
      <c r="H175" s="24"/>
      <c r="I175" s="33">
        <v>6000</v>
      </c>
      <c r="J175" s="37">
        <v>6000</v>
      </c>
      <c r="K175" s="39">
        <f t="shared" si="2"/>
        <v>1</v>
      </c>
    </row>
    <row r="176" spans="1:11" ht="22.5" thickBot="1">
      <c r="A176" s="24" t="s">
        <v>151</v>
      </c>
      <c r="B176" s="25" t="s">
        <v>38</v>
      </c>
      <c r="C176" s="24" t="s">
        <v>139</v>
      </c>
      <c r="D176" s="24" t="s">
        <v>243</v>
      </c>
      <c r="E176" s="24">
        <v>244</v>
      </c>
      <c r="F176" s="25" t="s">
        <v>216</v>
      </c>
      <c r="G176" s="24">
        <v>226</v>
      </c>
      <c r="H176" s="24">
        <v>226</v>
      </c>
      <c r="I176" s="33">
        <v>6000</v>
      </c>
      <c r="J176" s="37">
        <v>6000</v>
      </c>
      <c r="K176" s="39">
        <f t="shared" si="2"/>
        <v>1</v>
      </c>
    </row>
    <row r="177" spans="1:11" ht="33" thickBot="1">
      <c r="A177" s="24" t="s">
        <v>244</v>
      </c>
      <c r="B177" s="25" t="s">
        <v>38</v>
      </c>
      <c r="C177" s="24" t="s">
        <v>139</v>
      </c>
      <c r="D177" s="24" t="s">
        <v>245</v>
      </c>
      <c r="E177" s="24"/>
      <c r="F177" s="25"/>
      <c r="G177" s="24"/>
      <c r="H177" s="24"/>
      <c r="I177" s="37">
        <v>1186468</v>
      </c>
      <c r="J177" s="37">
        <v>1186468</v>
      </c>
      <c r="K177" s="39">
        <f t="shared" si="2"/>
        <v>1</v>
      </c>
    </row>
    <row r="178" spans="1:11" ht="33" thickBot="1">
      <c r="A178" s="24" t="s">
        <v>66</v>
      </c>
      <c r="B178" s="27" t="s">
        <v>38</v>
      </c>
      <c r="C178" s="24" t="s">
        <v>139</v>
      </c>
      <c r="D178" s="24" t="s">
        <v>245</v>
      </c>
      <c r="E178" s="24">
        <v>200</v>
      </c>
      <c r="F178" s="25"/>
      <c r="G178" s="24"/>
      <c r="H178" s="24"/>
      <c r="I178" s="37">
        <v>1186468</v>
      </c>
      <c r="J178" s="37">
        <v>1186468</v>
      </c>
      <c r="K178" s="39">
        <f t="shared" si="2"/>
        <v>1</v>
      </c>
    </row>
    <row r="179" spans="1:11" ht="33" thickBot="1">
      <c r="A179" s="24" t="s">
        <v>86</v>
      </c>
      <c r="B179" s="25" t="s">
        <v>38</v>
      </c>
      <c r="C179" s="24" t="s">
        <v>139</v>
      </c>
      <c r="D179" s="24" t="s">
        <v>245</v>
      </c>
      <c r="E179" s="24">
        <v>240</v>
      </c>
      <c r="F179" s="25"/>
      <c r="G179" s="24"/>
      <c r="H179" s="24"/>
      <c r="I179" s="37">
        <v>1186468</v>
      </c>
      <c r="J179" s="37">
        <v>1186468</v>
      </c>
      <c r="K179" s="39">
        <f t="shared" si="2"/>
        <v>1</v>
      </c>
    </row>
    <row r="180" spans="1:11" ht="22.5" thickBot="1">
      <c r="A180" s="24" t="s">
        <v>151</v>
      </c>
      <c r="B180" s="25" t="s">
        <v>38</v>
      </c>
      <c r="C180" s="24" t="s">
        <v>139</v>
      </c>
      <c r="D180" s="24" t="s">
        <v>245</v>
      </c>
      <c r="E180" s="24">
        <v>244</v>
      </c>
      <c r="F180" s="25" t="s">
        <v>216</v>
      </c>
      <c r="G180" s="24">
        <v>226</v>
      </c>
      <c r="H180" s="24">
        <v>226</v>
      </c>
      <c r="I180" s="37">
        <v>1186468</v>
      </c>
      <c r="J180" s="37">
        <v>1186468</v>
      </c>
      <c r="K180" s="39">
        <f t="shared" si="2"/>
        <v>1</v>
      </c>
    </row>
    <row r="181" spans="1:11" ht="33" thickBot="1">
      <c r="A181" s="24" t="s">
        <v>246</v>
      </c>
      <c r="B181" s="25" t="s">
        <v>38</v>
      </c>
      <c r="C181" s="24" t="s">
        <v>139</v>
      </c>
      <c r="D181" s="24" t="s">
        <v>247</v>
      </c>
      <c r="E181" s="24"/>
      <c r="F181" s="25"/>
      <c r="G181" s="24"/>
      <c r="H181" s="24"/>
      <c r="I181" s="37">
        <v>430713.99</v>
      </c>
      <c r="J181" s="37">
        <v>430713.99</v>
      </c>
      <c r="K181" s="39">
        <f t="shared" si="2"/>
        <v>1</v>
      </c>
    </row>
    <row r="182" spans="1:11" ht="33" thickBot="1">
      <c r="A182" s="24" t="s">
        <v>66</v>
      </c>
      <c r="B182" s="27" t="s">
        <v>38</v>
      </c>
      <c r="C182" s="24" t="s">
        <v>139</v>
      </c>
      <c r="D182" s="24" t="s">
        <v>247</v>
      </c>
      <c r="E182" s="24">
        <v>200</v>
      </c>
      <c r="F182" s="25"/>
      <c r="G182" s="24"/>
      <c r="H182" s="24"/>
      <c r="I182" s="37">
        <v>430713.99</v>
      </c>
      <c r="J182" s="37">
        <v>430713.99</v>
      </c>
      <c r="K182" s="39">
        <f t="shared" si="2"/>
        <v>1</v>
      </c>
    </row>
    <row r="183" spans="1:11" ht="33" thickBot="1">
      <c r="A183" s="24" t="s">
        <v>86</v>
      </c>
      <c r="B183" s="25" t="s">
        <v>38</v>
      </c>
      <c r="C183" s="24" t="s">
        <v>139</v>
      </c>
      <c r="D183" s="24" t="s">
        <v>247</v>
      </c>
      <c r="E183" s="24">
        <v>240</v>
      </c>
      <c r="F183" s="25"/>
      <c r="G183" s="24"/>
      <c r="H183" s="24"/>
      <c r="I183" s="37">
        <v>430713.99</v>
      </c>
      <c r="J183" s="37">
        <v>430713.99</v>
      </c>
      <c r="K183" s="39">
        <f t="shared" si="2"/>
        <v>1</v>
      </c>
    </row>
    <row r="184" spans="1:11" ht="22.5" thickBot="1">
      <c r="A184" s="24" t="s">
        <v>151</v>
      </c>
      <c r="B184" s="25" t="s">
        <v>38</v>
      </c>
      <c r="C184" s="24" t="s">
        <v>139</v>
      </c>
      <c r="D184" s="24" t="s">
        <v>247</v>
      </c>
      <c r="E184" s="24">
        <v>244</v>
      </c>
      <c r="F184" s="25" t="s">
        <v>216</v>
      </c>
      <c r="G184" s="24">
        <v>226</v>
      </c>
      <c r="H184" s="24">
        <v>226</v>
      </c>
      <c r="I184" s="37">
        <v>430713.99</v>
      </c>
      <c r="J184" s="37">
        <v>430713.99</v>
      </c>
      <c r="K184" s="39">
        <f t="shared" si="2"/>
        <v>1</v>
      </c>
    </row>
    <row r="185" spans="1:11" ht="54" thickBot="1">
      <c r="A185" s="24" t="s">
        <v>248</v>
      </c>
      <c r="B185" s="25" t="s">
        <v>38</v>
      </c>
      <c r="C185" s="24" t="s">
        <v>139</v>
      </c>
      <c r="D185" s="24" t="s">
        <v>79</v>
      </c>
      <c r="E185" s="24"/>
      <c r="F185" s="25"/>
      <c r="G185" s="24"/>
      <c r="H185" s="24"/>
      <c r="I185" s="37">
        <f>(I186+I189+I192+I195)</f>
        <v>784280.4</v>
      </c>
      <c r="J185" s="37">
        <f>(J186+J189+J192+J195)</f>
        <v>784280.4</v>
      </c>
      <c r="K185" s="39">
        <f t="shared" si="2"/>
        <v>1</v>
      </c>
    </row>
    <row r="186" spans="1:11" ht="33" thickBot="1">
      <c r="A186" s="24" t="s">
        <v>66</v>
      </c>
      <c r="B186" s="25" t="s">
        <v>38</v>
      </c>
      <c r="C186" s="24" t="s">
        <v>139</v>
      </c>
      <c r="D186" s="24" t="s">
        <v>249</v>
      </c>
      <c r="E186" s="24">
        <v>200</v>
      </c>
      <c r="F186" s="25"/>
      <c r="G186" s="24"/>
      <c r="H186" s="24"/>
      <c r="I186" s="37">
        <v>572577</v>
      </c>
      <c r="J186" s="37">
        <v>572577</v>
      </c>
      <c r="K186" s="39">
        <f t="shared" si="2"/>
        <v>1</v>
      </c>
    </row>
    <row r="187" spans="1:11" ht="33" thickBot="1">
      <c r="A187" s="24" t="s">
        <v>86</v>
      </c>
      <c r="B187" s="25" t="s">
        <v>38</v>
      </c>
      <c r="C187" s="24" t="s">
        <v>139</v>
      </c>
      <c r="D187" s="24" t="s">
        <v>250</v>
      </c>
      <c r="E187" s="24">
        <v>240</v>
      </c>
      <c r="F187" s="25"/>
      <c r="G187" s="24"/>
      <c r="H187" s="24"/>
      <c r="I187" s="37">
        <v>572577</v>
      </c>
      <c r="J187" s="37">
        <v>572577</v>
      </c>
      <c r="K187" s="39">
        <f t="shared" si="2"/>
        <v>1</v>
      </c>
    </row>
    <row r="188" spans="1:11" ht="22.5" thickBot="1">
      <c r="A188" s="24" t="s">
        <v>72</v>
      </c>
      <c r="B188" s="25" t="s">
        <v>38</v>
      </c>
      <c r="C188" s="24" t="s">
        <v>139</v>
      </c>
      <c r="D188" s="24" t="s">
        <v>250</v>
      </c>
      <c r="E188" s="24">
        <v>244</v>
      </c>
      <c r="F188" s="25" t="s">
        <v>251</v>
      </c>
      <c r="G188" s="24">
        <v>310</v>
      </c>
      <c r="H188" s="24">
        <v>310</v>
      </c>
      <c r="I188" s="37">
        <v>572577</v>
      </c>
      <c r="J188" s="37">
        <v>572577</v>
      </c>
      <c r="K188" s="39">
        <f t="shared" si="2"/>
        <v>1</v>
      </c>
    </row>
    <row r="189" spans="1:11" ht="33" thickBot="1">
      <c r="A189" s="24" t="s">
        <v>66</v>
      </c>
      <c r="B189" s="25" t="s">
        <v>38</v>
      </c>
      <c r="C189" s="24" t="s">
        <v>139</v>
      </c>
      <c r="D189" s="24" t="s">
        <v>252</v>
      </c>
      <c r="E189" s="24">
        <v>200</v>
      </c>
      <c r="F189" s="24"/>
      <c r="G189" s="24"/>
      <c r="H189" s="24"/>
      <c r="I189" s="33">
        <v>96260.4</v>
      </c>
      <c r="J189" s="33">
        <v>96260.4</v>
      </c>
      <c r="K189" s="39">
        <f t="shared" si="2"/>
        <v>1</v>
      </c>
    </row>
    <row r="190" spans="1:11" ht="33" thickBot="1">
      <c r="A190" s="24" t="s">
        <v>86</v>
      </c>
      <c r="B190" s="25" t="s">
        <v>38</v>
      </c>
      <c r="C190" s="24" t="s">
        <v>139</v>
      </c>
      <c r="D190" s="24" t="s">
        <v>252</v>
      </c>
      <c r="E190" s="24">
        <v>240</v>
      </c>
      <c r="F190" s="24"/>
      <c r="G190" s="24"/>
      <c r="H190" s="24"/>
      <c r="I190" s="33">
        <v>96260.4</v>
      </c>
      <c r="J190" s="33">
        <v>96260.4</v>
      </c>
      <c r="K190" s="39">
        <f t="shared" si="2"/>
        <v>1</v>
      </c>
    </row>
    <row r="191" spans="1:11" ht="22.5" thickBot="1">
      <c r="A191" s="24" t="s">
        <v>72</v>
      </c>
      <c r="B191" s="25" t="s">
        <v>38</v>
      </c>
      <c r="C191" s="24" t="s">
        <v>139</v>
      </c>
      <c r="D191" s="24" t="s">
        <v>252</v>
      </c>
      <c r="E191" s="24">
        <v>244</v>
      </c>
      <c r="F191" s="25" t="s">
        <v>220</v>
      </c>
      <c r="G191" s="24">
        <v>310</v>
      </c>
      <c r="H191" s="24">
        <v>310</v>
      </c>
      <c r="I191" s="33">
        <v>96260.4</v>
      </c>
      <c r="J191" s="33">
        <v>96260.4</v>
      </c>
      <c r="K191" s="39">
        <f t="shared" si="2"/>
        <v>1</v>
      </c>
    </row>
    <row r="192" spans="1:11" ht="33" thickBot="1">
      <c r="A192" s="24" t="s">
        <v>66</v>
      </c>
      <c r="B192" s="25" t="s">
        <v>38</v>
      </c>
      <c r="C192" s="24" t="s">
        <v>139</v>
      </c>
      <c r="D192" s="24" t="s">
        <v>252</v>
      </c>
      <c r="E192" s="24">
        <v>200</v>
      </c>
      <c r="F192" s="24"/>
      <c r="G192" s="24"/>
      <c r="H192" s="24"/>
      <c r="I192" s="33">
        <v>39000</v>
      </c>
      <c r="J192" s="33">
        <v>39000</v>
      </c>
      <c r="K192" s="39">
        <f t="shared" si="2"/>
        <v>1</v>
      </c>
    </row>
    <row r="193" spans="1:11" ht="33" thickBot="1">
      <c r="A193" s="24" t="s">
        <v>86</v>
      </c>
      <c r="B193" s="25" t="s">
        <v>38</v>
      </c>
      <c r="C193" s="24" t="s">
        <v>139</v>
      </c>
      <c r="D193" s="24" t="s">
        <v>252</v>
      </c>
      <c r="E193" s="24">
        <v>240</v>
      </c>
      <c r="F193" s="24"/>
      <c r="G193" s="24"/>
      <c r="H193" s="24"/>
      <c r="I193" s="33">
        <v>39000</v>
      </c>
      <c r="J193" s="33">
        <v>39000</v>
      </c>
      <c r="K193" s="39">
        <f t="shared" si="2"/>
        <v>1</v>
      </c>
    </row>
    <row r="194" spans="1:11" ht="22.5" thickBot="1">
      <c r="A194" s="24" t="s">
        <v>72</v>
      </c>
      <c r="B194" s="25" t="s">
        <v>38</v>
      </c>
      <c r="C194" s="24" t="s">
        <v>139</v>
      </c>
      <c r="D194" s="24" t="s">
        <v>252</v>
      </c>
      <c r="E194" s="24">
        <v>244</v>
      </c>
      <c r="F194" s="24">
        <v>200</v>
      </c>
      <c r="G194" s="24">
        <v>310</v>
      </c>
      <c r="H194" s="24">
        <v>310</v>
      </c>
      <c r="I194" s="33">
        <v>39000</v>
      </c>
      <c r="J194" s="33">
        <v>39000</v>
      </c>
      <c r="K194" s="39">
        <f t="shared" si="2"/>
        <v>1</v>
      </c>
    </row>
    <row r="195" spans="1:11" ht="33" thickBot="1">
      <c r="A195" s="24" t="s">
        <v>66</v>
      </c>
      <c r="B195" s="25" t="s">
        <v>38</v>
      </c>
      <c r="C195" s="24" t="s">
        <v>139</v>
      </c>
      <c r="D195" s="24" t="s">
        <v>252</v>
      </c>
      <c r="E195" s="24">
        <v>200</v>
      </c>
      <c r="F195" s="24"/>
      <c r="G195" s="24"/>
      <c r="H195" s="24"/>
      <c r="I195" s="33">
        <v>76443</v>
      </c>
      <c r="J195" s="33">
        <v>76443</v>
      </c>
      <c r="K195" s="39">
        <f t="shared" si="2"/>
        <v>1</v>
      </c>
    </row>
    <row r="196" spans="1:11" ht="33" thickBot="1">
      <c r="A196" s="24" t="s">
        <v>86</v>
      </c>
      <c r="B196" s="25" t="s">
        <v>38</v>
      </c>
      <c r="C196" s="24" t="s">
        <v>139</v>
      </c>
      <c r="D196" s="24" t="s">
        <v>252</v>
      </c>
      <c r="E196" s="24">
        <v>240</v>
      </c>
      <c r="F196" s="24"/>
      <c r="G196" s="24"/>
      <c r="H196" s="24"/>
      <c r="I196" s="33">
        <v>76443</v>
      </c>
      <c r="J196" s="33">
        <v>76443</v>
      </c>
      <c r="K196" s="39">
        <f t="shared" si="2"/>
        <v>1</v>
      </c>
    </row>
    <row r="197" spans="1:11" ht="22.5" thickBot="1">
      <c r="A197" s="24" t="s">
        <v>72</v>
      </c>
      <c r="B197" s="25" t="s">
        <v>38</v>
      </c>
      <c r="C197" s="24" t="s">
        <v>139</v>
      </c>
      <c r="D197" s="24" t="s">
        <v>252</v>
      </c>
      <c r="E197" s="24">
        <v>244</v>
      </c>
      <c r="F197" s="24">
        <v>2300</v>
      </c>
      <c r="G197" s="24">
        <v>310</v>
      </c>
      <c r="H197" s="24">
        <v>310</v>
      </c>
      <c r="I197" s="33">
        <v>76443</v>
      </c>
      <c r="J197" s="33">
        <v>76443</v>
      </c>
      <c r="K197" s="39">
        <f t="shared" si="2"/>
        <v>1</v>
      </c>
    </row>
    <row r="198" spans="1:11" ht="15" thickBot="1">
      <c r="A198" s="24" t="s">
        <v>154</v>
      </c>
      <c r="B198" s="25" t="s">
        <v>38</v>
      </c>
      <c r="C198" s="24" t="s">
        <v>156</v>
      </c>
      <c r="D198" s="24"/>
      <c r="E198" s="24"/>
      <c r="F198" s="24"/>
      <c r="G198" s="24"/>
      <c r="H198" s="24"/>
      <c r="I198" s="33">
        <v>10000</v>
      </c>
      <c r="J198" s="37">
        <v>0</v>
      </c>
      <c r="K198" s="39">
        <f t="shared" si="2"/>
        <v>0</v>
      </c>
    </row>
    <row r="199" spans="1:11" ht="22.5" thickBot="1">
      <c r="A199" s="24" t="s">
        <v>155</v>
      </c>
      <c r="B199" s="25" t="s">
        <v>38</v>
      </c>
      <c r="C199" s="24" t="s">
        <v>156</v>
      </c>
      <c r="D199" s="24" t="s">
        <v>79</v>
      </c>
      <c r="E199" s="24"/>
      <c r="F199" s="24"/>
      <c r="G199" s="24"/>
      <c r="H199" s="24"/>
      <c r="I199" s="33">
        <v>10000</v>
      </c>
      <c r="J199" s="37">
        <v>0</v>
      </c>
      <c r="K199" s="39">
        <f t="shared" si="2"/>
        <v>0</v>
      </c>
    </row>
    <row r="200" spans="1:11" ht="54" thickBot="1">
      <c r="A200" s="24" t="s">
        <v>50</v>
      </c>
      <c r="B200" s="25" t="s">
        <v>38</v>
      </c>
      <c r="C200" s="24" t="s">
        <v>156</v>
      </c>
      <c r="D200" s="24" t="s">
        <v>79</v>
      </c>
      <c r="E200" s="24"/>
      <c r="F200" s="24"/>
      <c r="G200" s="24"/>
      <c r="H200" s="24"/>
      <c r="I200" s="33">
        <v>10000</v>
      </c>
      <c r="J200" s="37">
        <v>0</v>
      </c>
      <c r="K200" s="39">
        <f t="shared" si="2"/>
        <v>0</v>
      </c>
    </row>
    <row r="201" spans="1:11" ht="54" thickBot="1">
      <c r="A201" s="24" t="s">
        <v>52</v>
      </c>
      <c r="B201" s="25" t="s">
        <v>38</v>
      </c>
      <c r="C201" s="24" t="s">
        <v>156</v>
      </c>
      <c r="D201" s="24" t="s">
        <v>53</v>
      </c>
      <c r="E201" s="24"/>
      <c r="F201" s="24"/>
      <c r="G201" s="24"/>
      <c r="H201" s="24"/>
      <c r="I201" s="33">
        <v>10000</v>
      </c>
      <c r="J201" s="37">
        <v>0</v>
      </c>
      <c r="K201" s="39">
        <f t="shared" si="2"/>
        <v>0</v>
      </c>
    </row>
    <row r="202" spans="1:11" ht="33" thickBot="1">
      <c r="A202" s="24" t="s">
        <v>157</v>
      </c>
      <c r="B202" s="25" t="s">
        <v>38</v>
      </c>
      <c r="C202" s="24" t="s">
        <v>156</v>
      </c>
      <c r="D202" s="24" t="s">
        <v>158</v>
      </c>
      <c r="E202" s="24"/>
      <c r="F202" s="24"/>
      <c r="G202" s="24"/>
      <c r="H202" s="24"/>
      <c r="I202" s="33">
        <v>10000</v>
      </c>
      <c r="J202" s="37">
        <v>0</v>
      </c>
      <c r="K202" s="39">
        <f t="shared" si="2"/>
        <v>0</v>
      </c>
    </row>
    <row r="203" spans="1:11" ht="22.5" thickBot="1">
      <c r="A203" s="24" t="s">
        <v>56</v>
      </c>
      <c r="B203" s="27" t="s">
        <v>38</v>
      </c>
      <c r="C203" s="24" t="s">
        <v>156</v>
      </c>
      <c r="D203" s="24" t="s">
        <v>158</v>
      </c>
      <c r="E203" s="24">
        <v>200</v>
      </c>
      <c r="F203" s="24"/>
      <c r="G203" s="24"/>
      <c r="H203" s="24"/>
      <c r="I203" s="33">
        <v>10000</v>
      </c>
      <c r="J203" s="37">
        <v>0</v>
      </c>
      <c r="K203" s="39">
        <f t="shared" si="2"/>
        <v>0</v>
      </c>
    </row>
    <row r="204" spans="1:11" ht="33" thickBot="1">
      <c r="A204" s="24" t="s">
        <v>66</v>
      </c>
      <c r="B204" s="25" t="s">
        <v>38</v>
      </c>
      <c r="C204" s="24" t="s">
        <v>156</v>
      </c>
      <c r="D204" s="24" t="s">
        <v>158</v>
      </c>
      <c r="E204" s="24">
        <v>240</v>
      </c>
      <c r="F204" s="24"/>
      <c r="G204" s="24"/>
      <c r="H204" s="24"/>
      <c r="I204" s="33">
        <v>10000</v>
      </c>
      <c r="J204" s="37">
        <v>0</v>
      </c>
      <c r="K204" s="39">
        <f t="shared" si="2"/>
        <v>0</v>
      </c>
    </row>
    <row r="205" spans="1:11" ht="33" thickBot="1">
      <c r="A205" s="24" t="s">
        <v>86</v>
      </c>
      <c r="B205" s="25" t="s">
        <v>38</v>
      </c>
      <c r="C205" s="24" t="s">
        <v>156</v>
      </c>
      <c r="D205" s="24" t="s">
        <v>158</v>
      </c>
      <c r="E205" s="24">
        <v>244</v>
      </c>
      <c r="F205" s="24"/>
      <c r="G205" s="24"/>
      <c r="H205" s="24"/>
      <c r="I205" s="33">
        <v>10000</v>
      </c>
      <c r="J205" s="37">
        <v>0</v>
      </c>
      <c r="K205" s="39">
        <f t="shared" si="2"/>
        <v>0</v>
      </c>
    </row>
    <row r="206" spans="1:11" ht="22.5" thickBot="1">
      <c r="A206" s="24" t="s">
        <v>151</v>
      </c>
      <c r="B206" s="25" t="s">
        <v>38</v>
      </c>
      <c r="C206" s="24" t="s">
        <v>156</v>
      </c>
      <c r="D206" s="24" t="s">
        <v>158</v>
      </c>
      <c r="E206" s="24">
        <v>244</v>
      </c>
      <c r="F206" s="25" t="s">
        <v>216</v>
      </c>
      <c r="G206" s="24">
        <v>226</v>
      </c>
      <c r="H206" s="24">
        <v>226</v>
      </c>
      <c r="I206" s="33">
        <v>10000</v>
      </c>
      <c r="J206" s="37">
        <v>0</v>
      </c>
      <c r="K206" s="39">
        <f t="shared" si="2"/>
        <v>0</v>
      </c>
    </row>
    <row r="207" spans="1:11" ht="22.5" thickBot="1">
      <c r="A207" s="24" t="s">
        <v>159</v>
      </c>
      <c r="B207" s="25" t="s">
        <v>38</v>
      </c>
      <c r="C207" s="35" t="s">
        <v>161</v>
      </c>
      <c r="D207" s="24"/>
      <c r="E207" s="24"/>
      <c r="F207" s="25"/>
      <c r="G207" s="24"/>
      <c r="H207" s="24"/>
      <c r="I207" s="33">
        <v>3351000</v>
      </c>
      <c r="J207" s="33">
        <v>3351000</v>
      </c>
      <c r="K207" s="39">
        <f t="shared" si="2"/>
        <v>1</v>
      </c>
    </row>
    <row r="208" spans="1:11" ht="15" thickBot="1">
      <c r="A208" s="24" t="s">
        <v>160</v>
      </c>
      <c r="B208" s="25" t="s">
        <v>38</v>
      </c>
      <c r="C208" s="24" t="s">
        <v>161</v>
      </c>
      <c r="D208" s="24"/>
      <c r="E208" s="24"/>
      <c r="F208" s="25"/>
      <c r="G208" s="24"/>
      <c r="H208" s="24"/>
      <c r="I208" s="33">
        <v>3351000</v>
      </c>
      <c r="J208" s="33">
        <v>3351000</v>
      </c>
      <c r="K208" s="39">
        <f t="shared" si="2"/>
        <v>1</v>
      </c>
    </row>
    <row r="209" spans="1:11" ht="22.5" thickBot="1">
      <c r="A209" s="24" t="s">
        <v>162</v>
      </c>
      <c r="B209" s="25" t="s">
        <v>38</v>
      </c>
      <c r="C209" s="24" t="s">
        <v>161</v>
      </c>
      <c r="D209" s="24" t="s">
        <v>163</v>
      </c>
      <c r="E209" s="24"/>
      <c r="F209" s="25"/>
      <c r="G209" s="24"/>
      <c r="H209" s="24"/>
      <c r="I209" s="33">
        <v>3351000</v>
      </c>
      <c r="J209" s="33">
        <v>3351000</v>
      </c>
      <c r="K209" s="39">
        <f t="shared" si="2"/>
        <v>1</v>
      </c>
    </row>
    <row r="210" spans="1:11" ht="33" thickBot="1">
      <c r="A210" s="24" t="s">
        <v>164</v>
      </c>
      <c r="B210" s="25" t="s">
        <v>38</v>
      </c>
      <c r="C210" s="24" t="s">
        <v>161</v>
      </c>
      <c r="D210" s="24" t="s">
        <v>165</v>
      </c>
      <c r="E210" s="24"/>
      <c r="F210" s="25"/>
      <c r="G210" s="24"/>
      <c r="H210" s="24"/>
      <c r="I210" s="33">
        <v>3351000</v>
      </c>
      <c r="J210" s="33">
        <v>3351000</v>
      </c>
      <c r="K210" s="39">
        <f t="shared" ref="K210:K234" si="3">(J210/I210)</f>
        <v>1</v>
      </c>
    </row>
    <row r="211" spans="1:11" ht="43.5" thickBot="1">
      <c r="A211" s="24" t="s">
        <v>166</v>
      </c>
      <c r="B211" s="27" t="s">
        <v>38</v>
      </c>
      <c r="C211" s="24" t="s">
        <v>161</v>
      </c>
      <c r="D211" s="24" t="s">
        <v>167</v>
      </c>
      <c r="E211" s="24"/>
      <c r="F211" s="25"/>
      <c r="G211" s="24"/>
      <c r="H211" s="24"/>
      <c r="I211" s="33">
        <v>3351000</v>
      </c>
      <c r="J211" s="33">
        <v>3351000</v>
      </c>
      <c r="K211" s="39">
        <f t="shared" si="3"/>
        <v>1</v>
      </c>
    </row>
    <row r="212" spans="1:11" ht="22.5" thickBot="1">
      <c r="A212" s="24" t="s">
        <v>168</v>
      </c>
      <c r="B212" s="25" t="s">
        <v>38</v>
      </c>
      <c r="C212" s="24" t="s">
        <v>161</v>
      </c>
      <c r="D212" s="24" t="s">
        <v>169</v>
      </c>
      <c r="E212" s="24">
        <v>500</v>
      </c>
      <c r="F212" s="25"/>
      <c r="G212" s="24"/>
      <c r="H212" s="24"/>
      <c r="I212" s="33">
        <v>3351000</v>
      </c>
      <c r="J212" s="33">
        <v>3351000</v>
      </c>
      <c r="K212" s="39">
        <f t="shared" si="3"/>
        <v>1</v>
      </c>
    </row>
    <row r="213" spans="1:11" ht="22.5" thickBot="1">
      <c r="A213" s="24" t="s">
        <v>170</v>
      </c>
      <c r="B213" s="25" t="s">
        <v>38</v>
      </c>
      <c r="C213" s="24" t="s">
        <v>161</v>
      </c>
      <c r="D213" s="24" t="s">
        <v>169</v>
      </c>
      <c r="E213" s="24">
        <v>540</v>
      </c>
      <c r="F213" s="25"/>
      <c r="G213" s="24"/>
      <c r="H213" s="24"/>
      <c r="I213" s="33">
        <v>3351000</v>
      </c>
      <c r="J213" s="33">
        <v>3351000</v>
      </c>
      <c r="K213" s="39">
        <f t="shared" si="3"/>
        <v>1</v>
      </c>
    </row>
    <row r="214" spans="1:11" ht="22.5" thickBot="1">
      <c r="A214" s="24" t="s">
        <v>171</v>
      </c>
      <c r="B214" s="25" t="s">
        <v>38</v>
      </c>
      <c r="C214" s="24" t="s">
        <v>161</v>
      </c>
      <c r="D214" s="24" t="s">
        <v>169</v>
      </c>
      <c r="E214" s="24">
        <v>540</v>
      </c>
      <c r="F214" s="25" t="s">
        <v>216</v>
      </c>
      <c r="G214" s="24">
        <v>251</v>
      </c>
      <c r="H214" s="24">
        <v>251</v>
      </c>
      <c r="I214" s="33">
        <v>3351000</v>
      </c>
      <c r="J214" s="33">
        <v>3351000</v>
      </c>
      <c r="K214" s="39">
        <f t="shared" si="3"/>
        <v>1</v>
      </c>
    </row>
    <row r="215" spans="1:11" ht="15" thickBot="1">
      <c r="A215" s="24" t="s">
        <v>172</v>
      </c>
      <c r="B215" s="25" t="s">
        <v>38</v>
      </c>
      <c r="C215" s="24" t="s">
        <v>174</v>
      </c>
      <c r="D215" s="24"/>
      <c r="E215" s="24"/>
      <c r="F215" s="25"/>
      <c r="G215" s="24"/>
      <c r="H215" s="24"/>
      <c r="I215" s="33">
        <v>126114.7</v>
      </c>
      <c r="J215" s="37">
        <v>123328.3</v>
      </c>
      <c r="K215" s="39">
        <f t="shared" si="3"/>
        <v>0.9779058269971701</v>
      </c>
    </row>
    <row r="216" spans="1:11" ht="15" thickBot="1">
      <c r="A216" s="24" t="s">
        <v>173</v>
      </c>
      <c r="B216" s="25" t="s">
        <v>38</v>
      </c>
      <c r="C216" s="24" t="s">
        <v>174</v>
      </c>
      <c r="D216" s="24"/>
      <c r="E216" s="24"/>
      <c r="F216" s="25"/>
      <c r="G216" s="24"/>
      <c r="H216" s="24"/>
      <c r="I216" s="33">
        <v>126114.7</v>
      </c>
      <c r="J216" s="37">
        <v>123328.3</v>
      </c>
      <c r="K216" s="39">
        <f t="shared" si="3"/>
        <v>0.9779058269971701</v>
      </c>
    </row>
    <row r="217" spans="1:11" ht="33" thickBot="1">
      <c r="A217" s="24" t="s">
        <v>175</v>
      </c>
      <c r="B217" s="25" t="s">
        <v>38</v>
      </c>
      <c r="C217" s="24" t="s">
        <v>174</v>
      </c>
      <c r="D217" s="24" t="s">
        <v>176</v>
      </c>
      <c r="E217" s="24"/>
      <c r="F217" s="25"/>
      <c r="G217" s="24"/>
      <c r="H217" s="24"/>
      <c r="I217" s="33">
        <v>126114.7</v>
      </c>
      <c r="J217" s="37">
        <v>123328.3</v>
      </c>
      <c r="K217" s="39">
        <f t="shared" si="3"/>
        <v>0.9779058269971701</v>
      </c>
    </row>
    <row r="218" spans="1:11" ht="33" thickBot="1">
      <c r="A218" s="24" t="s">
        <v>177</v>
      </c>
      <c r="B218" s="25" t="s">
        <v>38</v>
      </c>
      <c r="C218" s="24" t="s">
        <v>174</v>
      </c>
      <c r="D218" s="24" t="s">
        <v>178</v>
      </c>
      <c r="E218" s="24">
        <v>300</v>
      </c>
      <c r="F218" s="25"/>
      <c r="G218" s="24"/>
      <c r="H218" s="24"/>
      <c r="I218" s="33">
        <v>56114.7</v>
      </c>
      <c r="J218" s="37">
        <v>56114.7</v>
      </c>
      <c r="K218" s="39">
        <f t="shared" si="3"/>
        <v>1</v>
      </c>
    </row>
    <row r="219" spans="1:11" ht="22.5" thickBot="1">
      <c r="A219" s="24" t="s">
        <v>253</v>
      </c>
      <c r="B219" s="25" t="s">
        <v>38</v>
      </c>
      <c r="C219" s="24" t="s">
        <v>174</v>
      </c>
      <c r="D219" s="24" t="s">
        <v>179</v>
      </c>
      <c r="E219" s="24">
        <v>312</v>
      </c>
      <c r="F219" s="25"/>
      <c r="G219" s="24"/>
      <c r="H219" s="24"/>
      <c r="I219" s="33">
        <v>46080</v>
      </c>
      <c r="J219" s="37">
        <v>46080</v>
      </c>
      <c r="K219" s="39">
        <f t="shared" si="3"/>
        <v>1</v>
      </c>
    </row>
    <row r="220" spans="1:11" ht="33" thickBot="1">
      <c r="A220" s="24" t="s">
        <v>254</v>
      </c>
      <c r="B220" s="25" t="s">
        <v>38</v>
      </c>
      <c r="C220" s="24" t="s">
        <v>174</v>
      </c>
      <c r="D220" s="24" t="s">
        <v>179</v>
      </c>
      <c r="E220" s="24">
        <v>312</v>
      </c>
      <c r="F220" s="25" t="s">
        <v>216</v>
      </c>
      <c r="G220" s="24">
        <v>262</v>
      </c>
      <c r="H220" s="24">
        <v>262</v>
      </c>
      <c r="I220" s="33">
        <v>46080</v>
      </c>
      <c r="J220" s="37">
        <v>46080</v>
      </c>
      <c r="K220" s="39">
        <f t="shared" si="3"/>
        <v>1</v>
      </c>
    </row>
    <row r="221" spans="1:11" ht="22.5" thickBot="1">
      <c r="A221" s="24" t="s">
        <v>180</v>
      </c>
      <c r="B221" s="25" t="s">
        <v>38</v>
      </c>
      <c r="C221" s="24" t="s">
        <v>174</v>
      </c>
      <c r="D221" s="24" t="s">
        <v>181</v>
      </c>
      <c r="E221" s="24">
        <v>360</v>
      </c>
      <c r="F221" s="25"/>
      <c r="G221" s="24"/>
      <c r="H221" s="24"/>
      <c r="I221" s="33">
        <v>10034.700000000001</v>
      </c>
      <c r="J221" s="37">
        <v>10034.700000000001</v>
      </c>
      <c r="K221" s="39">
        <f t="shared" si="3"/>
        <v>1</v>
      </c>
    </row>
    <row r="222" spans="1:11" ht="33" thickBot="1">
      <c r="A222" s="24" t="s">
        <v>255</v>
      </c>
      <c r="B222" s="25" t="s">
        <v>38</v>
      </c>
      <c r="C222" s="24" t="s">
        <v>174</v>
      </c>
      <c r="D222" s="24" t="s">
        <v>181</v>
      </c>
      <c r="E222" s="24">
        <v>360</v>
      </c>
      <c r="F222" s="25"/>
      <c r="G222" s="24"/>
      <c r="H222" s="24"/>
      <c r="I222" s="33">
        <v>10034.700000000001</v>
      </c>
      <c r="J222" s="37">
        <v>10034.700000000001</v>
      </c>
      <c r="K222" s="39">
        <f t="shared" si="3"/>
        <v>1</v>
      </c>
    </row>
    <row r="223" spans="1:11" ht="22.5" thickBot="1">
      <c r="A223" s="24" t="s">
        <v>256</v>
      </c>
      <c r="B223" s="25" t="s">
        <v>38</v>
      </c>
      <c r="C223" s="24" t="s">
        <v>174</v>
      </c>
      <c r="D223" s="24" t="s">
        <v>181</v>
      </c>
      <c r="E223" s="24">
        <v>360</v>
      </c>
      <c r="F223" s="25" t="s">
        <v>216</v>
      </c>
      <c r="G223" s="24">
        <v>262</v>
      </c>
      <c r="H223" s="24">
        <v>262</v>
      </c>
      <c r="I223" s="33">
        <v>10034.700000000001</v>
      </c>
      <c r="J223" s="37">
        <v>10034.700000000001</v>
      </c>
      <c r="K223" s="39">
        <f t="shared" si="3"/>
        <v>1</v>
      </c>
    </row>
    <row r="224" spans="1:11" ht="106.5" thickBot="1">
      <c r="A224" s="36" t="s">
        <v>182</v>
      </c>
      <c r="B224" s="25" t="s">
        <v>38</v>
      </c>
      <c r="C224" s="24" t="s">
        <v>174</v>
      </c>
      <c r="D224" s="24" t="s">
        <v>183</v>
      </c>
      <c r="E224" s="24"/>
      <c r="F224" s="25"/>
      <c r="G224" s="24"/>
      <c r="H224" s="24"/>
      <c r="I224" s="33">
        <v>70000</v>
      </c>
      <c r="J224" s="37">
        <v>67213.600000000006</v>
      </c>
      <c r="K224" s="39">
        <f t="shared" si="3"/>
        <v>0.96019428571428578</v>
      </c>
    </row>
    <row r="225" spans="1:11" ht="22.5" thickBot="1">
      <c r="A225" s="24" t="s">
        <v>168</v>
      </c>
      <c r="B225" s="25" t="s">
        <v>38</v>
      </c>
      <c r="C225" s="24" t="s">
        <v>174</v>
      </c>
      <c r="D225" s="24" t="s">
        <v>184</v>
      </c>
      <c r="E225" s="24">
        <v>500</v>
      </c>
      <c r="F225" s="25"/>
      <c r="G225" s="24"/>
      <c r="H225" s="24"/>
      <c r="I225" s="33">
        <v>70000</v>
      </c>
      <c r="J225" s="37">
        <v>67213.600000000006</v>
      </c>
      <c r="K225" s="39">
        <f t="shared" si="3"/>
        <v>0.96019428571428578</v>
      </c>
    </row>
    <row r="226" spans="1:11" ht="22.5" thickBot="1">
      <c r="A226" s="24" t="s">
        <v>170</v>
      </c>
      <c r="B226" s="25" t="s">
        <v>38</v>
      </c>
      <c r="C226" s="24" t="s">
        <v>174</v>
      </c>
      <c r="D226" s="24" t="s">
        <v>184</v>
      </c>
      <c r="E226" s="24">
        <v>540</v>
      </c>
      <c r="F226" s="25"/>
      <c r="G226" s="24"/>
      <c r="H226" s="24"/>
      <c r="I226" s="33">
        <v>70000</v>
      </c>
      <c r="J226" s="37">
        <v>67213.600000000006</v>
      </c>
      <c r="K226" s="39">
        <f t="shared" si="3"/>
        <v>0.96019428571428578</v>
      </c>
    </row>
    <row r="227" spans="1:11" ht="22.5" thickBot="1">
      <c r="A227" s="24" t="s">
        <v>171</v>
      </c>
      <c r="B227" s="25" t="s">
        <v>38</v>
      </c>
      <c r="C227" s="24" t="s">
        <v>174</v>
      </c>
      <c r="D227" s="24" t="s">
        <v>184</v>
      </c>
      <c r="E227" s="24">
        <v>540</v>
      </c>
      <c r="F227" s="25" t="s">
        <v>216</v>
      </c>
      <c r="G227" s="24">
        <v>251</v>
      </c>
      <c r="H227" s="24">
        <v>251</v>
      </c>
      <c r="I227" s="33">
        <v>70000</v>
      </c>
      <c r="J227" s="37">
        <v>67213.600000000006</v>
      </c>
      <c r="K227" s="39">
        <f t="shared" si="3"/>
        <v>0.96019428571428578</v>
      </c>
    </row>
    <row r="228" spans="1:11" ht="15" thickBot="1">
      <c r="A228" s="24" t="s">
        <v>185</v>
      </c>
      <c r="B228" s="25" t="s">
        <v>38</v>
      </c>
      <c r="C228" s="24" t="s">
        <v>187</v>
      </c>
      <c r="D228" s="24"/>
      <c r="E228" s="24"/>
      <c r="F228" s="25"/>
      <c r="G228" s="24"/>
      <c r="H228" s="24"/>
      <c r="I228" s="33">
        <v>1000</v>
      </c>
      <c r="J228" s="37">
        <v>1000</v>
      </c>
      <c r="K228" s="39">
        <f t="shared" si="3"/>
        <v>1</v>
      </c>
    </row>
    <row r="229" spans="1:11" ht="15" thickBot="1">
      <c r="A229" s="24" t="s">
        <v>186</v>
      </c>
      <c r="B229" s="25" t="s">
        <v>38</v>
      </c>
      <c r="C229" s="24" t="s">
        <v>187</v>
      </c>
      <c r="D229" s="24"/>
      <c r="E229" s="24"/>
      <c r="F229" s="25"/>
      <c r="G229" s="24"/>
      <c r="H229" s="24"/>
      <c r="I229" s="33">
        <v>1000</v>
      </c>
      <c r="J229" s="37">
        <v>1000</v>
      </c>
      <c r="K229" s="39">
        <f t="shared" si="3"/>
        <v>1</v>
      </c>
    </row>
    <row r="230" spans="1:11" ht="33" thickBot="1">
      <c r="A230" s="24" t="s">
        <v>188</v>
      </c>
      <c r="B230" s="25" t="s">
        <v>38</v>
      </c>
      <c r="C230" s="24" t="s">
        <v>187</v>
      </c>
      <c r="D230" s="24" t="s">
        <v>189</v>
      </c>
      <c r="E230" s="24"/>
      <c r="F230" s="25"/>
      <c r="G230" s="24"/>
      <c r="H230" s="24"/>
      <c r="I230" s="33">
        <v>1000</v>
      </c>
      <c r="J230" s="37">
        <v>1000</v>
      </c>
      <c r="K230" s="39">
        <f t="shared" si="3"/>
        <v>1</v>
      </c>
    </row>
    <row r="231" spans="1:11" ht="75" thickBot="1">
      <c r="A231" s="24" t="s">
        <v>190</v>
      </c>
      <c r="B231" s="25" t="s">
        <v>38</v>
      </c>
      <c r="C231" s="24" t="s">
        <v>187</v>
      </c>
      <c r="D231" s="24" t="s">
        <v>191</v>
      </c>
      <c r="E231" s="24"/>
      <c r="F231" s="25"/>
      <c r="G231" s="24"/>
      <c r="H231" s="24"/>
      <c r="I231" s="33">
        <v>1000</v>
      </c>
      <c r="J231" s="37">
        <v>1000</v>
      </c>
      <c r="K231" s="39">
        <f t="shared" si="3"/>
        <v>1</v>
      </c>
    </row>
    <row r="232" spans="1:11" ht="22.5" thickBot="1">
      <c r="A232" s="24" t="s">
        <v>168</v>
      </c>
      <c r="B232" s="25" t="s">
        <v>38</v>
      </c>
      <c r="C232" s="24" t="s">
        <v>187</v>
      </c>
      <c r="D232" s="24" t="s">
        <v>191</v>
      </c>
      <c r="E232" s="24">
        <v>500</v>
      </c>
      <c r="F232" s="25"/>
      <c r="G232" s="24"/>
      <c r="H232" s="24"/>
      <c r="I232" s="33">
        <v>1000</v>
      </c>
      <c r="J232" s="37">
        <v>1000</v>
      </c>
      <c r="K232" s="39">
        <f t="shared" si="3"/>
        <v>1</v>
      </c>
    </row>
    <row r="233" spans="1:11" ht="22.5" thickBot="1">
      <c r="A233" s="24" t="s">
        <v>170</v>
      </c>
      <c r="B233" s="25" t="s">
        <v>38</v>
      </c>
      <c r="C233" s="24" t="s">
        <v>187</v>
      </c>
      <c r="D233" s="24" t="s">
        <v>192</v>
      </c>
      <c r="E233" s="24">
        <v>540</v>
      </c>
      <c r="F233" s="25"/>
      <c r="G233" s="24"/>
      <c r="H233" s="24"/>
      <c r="I233" s="33">
        <v>1000</v>
      </c>
      <c r="J233" s="37">
        <v>1000</v>
      </c>
      <c r="K233" s="39">
        <f t="shared" si="3"/>
        <v>1</v>
      </c>
    </row>
    <row r="234" spans="1:11" ht="22.5" thickBot="1">
      <c r="A234" s="24" t="s">
        <v>171</v>
      </c>
      <c r="B234" s="25" t="s">
        <v>38</v>
      </c>
      <c r="C234" s="24" t="s">
        <v>187</v>
      </c>
      <c r="D234" s="24" t="s">
        <v>192</v>
      </c>
      <c r="E234" s="24">
        <v>540</v>
      </c>
      <c r="F234" s="25" t="s">
        <v>216</v>
      </c>
      <c r="G234" s="24">
        <v>251</v>
      </c>
      <c r="H234" s="24">
        <v>251</v>
      </c>
      <c r="I234" s="33">
        <v>1000</v>
      </c>
      <c r="J234" s="37">
        <v>1000</v>
      </c>
      <c r="K234" s="39">
        <f t="shared" si="3"/>
        <v>1</v>
      </c>
    </row>
    <row r="235" spans="1:1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</sheetData>
  <mergeCells count="3">
    <mergeCell ref="A13:K13"/>
    <mergeCell ref="D3:K3"/>
    <mergeCell ref="D5:J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Прил.2</vt:lpstr>
      <vt:lpstr>Прил.1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2020-04-22T03:40:36Z</dcterms:modified>
</cp:coreProperties>
</file>