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1"/>
  </bookViews>
  <sheets>
    <sheet name="приложение 4" sheetId="1" r:id="rId1"/>
    <sheet name="приложение6" sheetId="3" r:id="rId2"/>
    <sheet name="приложение 8" sheetId="5" r:id="rId3"/>
    <sheet name="Доходы" sheetId="6" r:id="rId4"/>
  </sheets>
  <definedNames>
    <definedName name="_xlnm._FilterDatabase" localSheetId="0" hidden="1">'приложение 4'!$A$7:$I$175</definedName>
    <definedName name="OLE_LINK1" localSheetId="0">'приложение 4'!#REF!</definedName>
    <definedName name="_xlnm.Print_Area" localSheetId="0">'приложение 4'!$A$1:$I$175</definedName>
    <definedName name="_xlnm.Print_Area" localSheetId="2">'приложение 8'!$A$1:$F$54</definedName>
  </definedNames>
  <calcPr calcId="125725"/>
</workbook>
</file>

<file path=xl/calcChain.xml><?xml version="1.0" encoding="utf-8"?>
<calcChain xmlns="http://schemas.openxmlformats.org/spreadsheetml/2006/main">
  <c r="F89" i="3"/>
  <c r="E40" i="5"/>
  <c r="E77" s="1"/>
  <c r="F50"/>
  <c r="F51"/>
  <c r="D50"/>
  <c r="E50"/>
  <c r="G115" i="3"/>
  <c r="F115"/>
  <c r="G116"/>
  <c r="H139" i="1"/>
  <c r="I140"/>
  <c r="I141"/>
  <c r="I142"/>
  <c r="H140"/>
  <c r="D34" i="6"/>
  <c r="E34" s="1"/>
  <c r="D22"/>
  <c r="E22" s="1"/>
  <c r="E25"/>
  <c r="F74" i="5"/>
  <c r="E54"/>
  <c r="E62"/>
  <c r="F53"/>
  <c r="F37"/>
  <c r="E21"/>
  <c r="F16"/>
  <c r="F15"/>
  <c r="E22"/>
  <c r="E8" i="6"/>
  <c r="E9"/>
  <c r="E10"/>
  <c r="E11"/>
  <c r="E12"/>
  <c r="E13"/>
  <c r="E14"/>
  <c r="E15"/>
  <c r="E16"/>
  <c r="E17"/>
  <c r="E18"/>
  <c r="E19"/>
  <c r="E20"/>
  <c r="E21"/>
  <c r="E23"/>
  <c r="E24"/>
  <c r="E26"/>
  <c r="E27"/>
  <c r="E28"/>
  <c r="E29"/>
  <c r="E30"/>
  <c r="E31"/>
  <c r="E32"/>
  <c r="E33"/>
  <c r="E7"/>
  <c r="D7"/>
  <c r="C27"/>
  <c r="C23" s="1"/>
  <c r="C22" s="1"/>
  <c r="C17"/>
  <c r="C15"/>
  <c r="C12"/>
  <c r="C10"/>
  <c r="C8"/>
  <c r="C7" s="1"/>
  <c r="C34" s="1"/>
  <c r="G109" i="1"/>
  <c r="G111"/>
  <c r="E92" i="3"/>
  <c r="G92" s="1"/>
  <c r="E94"/>
  <c r="G94" s="1"/>
  <c r="G64"/>
  <c r="G63" s="1"/>
  <c r="G48"/>
  <c r="G47" s="1"/>
  <c r="F47"/>
  <c r="F46" s="1"/>
  <c r="F45" s="1"/>
  <c r="F44" s="1"/>
  <c r="F43" s="1"/>
  <c r="G32"/>
  <c r="G26"/>
  <c r="F25"/>
  <c r="G25" s="1"/>
  <c r="G148"/>
  <c r="G147"/>
  <c r="G146"/>
  <c r="G145" s="1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F121"/>
  <c r="G120"/>
  <c r="G119"/>
  <c r="G118"/>
  <c r="F117"/>
  <c r="G117" s="1"/>
  <c r="G114"/>
  <c r="G112"/>
  <c r="F109"/>
  <c r="G109" s="1"/>
  <c r="G108"/>
  <c r="G107"/>
  <c r="G106"/>
  <c r="G105"/>
  <c r="G103"/>
  <c r="G102"/>
  <c r="G101"/>
  <c r="G100"/>
  <c r="G99"/>
  <c r="G98"/>
  <c r="G97"/>
  <c r="G95"/>
  <c r="G93"/>
  <c r="G91"/>
  <c r="G90"/>
  <c r="G88"/>
  <c r="G87"/>
  <c r="G86"/>
  <c r="G85"/>
  <c r="G84"/>
  <c r="G83"/>
  <c r="G81"/>
  <c r="G80"/>
  <c r="G79"/>
  <c r="G78"/>
  <c r="G77" s="1"/>
  <c r="G75"/>
  <c r="G74"/>
  <c r="G73"/>
  <c r="G72"/>
  <c r="G71"/>
  <c r="G70"/>
  <c r="G69"/>
  <c r="G68" s="1"/>
  <c r="E68"/>
  <c r="G66"/>
  <c r="F63"/>
  <c r="E62"/>
  <c r="G58"/>
  <c r="G57"/>
  <c r="G56"/>
  <c r="G55"/>
  <c r="G54"/>
  <c r="G53"/>
  <c r="G52" s="1"/>
  <c r="G51"/>
  <c r="G50"/>
  <c r="G49"/>
  <c r="G42"/>
  <c r="G41" s="1"/>
  <c r="G40" s="1"/>
  <c r="G39" s="1"/>
  <c r="G38" s="1"/>
  <c r="G37"/>
  <c r="G34"/>
  <c r="G33"/>
  <c r="G31"/>
  <c r="G30"/>
  <c r="G29" s="1"/>
  <c r="G28"/>
  <c r="G27"/>
  <c r="G20"/>
  <c r="G19"/>
  <c r="G18" s="1"/>
  <c r="G17" s="1"/>
  <c r="G16" s="1"/>
  <c r="G79" i="1"/>
  <c r="I32"/>
  <c r="I93"/>
  <c r="I47"/>
  <c r="I25"/>
  <c r="H22"/>
  <c r="H21" s="1"/>
  <c r="I23"/>
  <c r="I24"/>
  <c r="I57"/>
  <c r="H52"/>
  <c r="H51" s="1"/>
  <c r="I54"/>
  <c r="H53"/>
  <c r="H147"/>
  <c r="I148"/>
  <c r="I147" s="1"/>
  <c r="I149"/>
  <c r="I150"/>
  <c r="H143"/>
  <c r="G46" i="3" l="1"/>
  <c r="G45" s="1"/>
  <c r="G44" s="1"/>
  <c r="G43" s="1"/>
  <c r="G67"/>
  <c r="G121"/>
  <c r="G110"/>
  <c r="G76"/>
  <c r="F65"/>
  <c r="G65" s="1"/>
  <c r="G62" s="1"/>
  <c r="F113"/>
  <c r="G113" s="1"/>
  <c r="F24"/>
  <c r="F111"/>
  <c r="H20" i="1"/>
  <c r="I21"/>
  <c r="H50"/>
  <c r="H49" s="1"/>
  <c r="H48" s="1"/>
  <c r="H130"/>
  <c r="H131"/>
  <c r="H134"/>
  <c r="H133" s="1"/>
  <c r="H137"/>
  <c r="H136" s="1"/>
  <c r="H75"/>
  <c r="H76"/>
  <c r="H73"/>
  <c r="H72" s="1"/>
  <c r="G71"/>
  <c r="F62" i="3" l="1"/>
  <c r="F61" s="1"/>
  <c r="F23"/>
  <c r="G24"/>
  <c r="F104"/>
  <c r="G111"/>
  <c r="I20" i="1"/>
  <c r="H19"/>
  <c r="H18" s="1"/>
  <c r="H17" s="1"/>
  <c r="H10" s="1"/>
  <c r="H123"/>
  <c r="H113" s="1"/>
  <c r="H106" s="1"/>
  <c r="H97" s="1"/>
  <c r="H71"/>
  <c r="H70" s="1"/>
  <c r="H69" s="1"/>
  <c r="I69" l="1"/>
  <c r="H68"/>
  <c r="I68" s="1"/>
  <c r="G61" i="3"/>
  <c r="F60"/>
  <c r="G23"/>
  <c r="F22"/>
  <c r="G104"/>
  <c r="F96"/>
  <c r="H9" i="1"/>
  <c r="F23" i="5"/>
  <c r="F71"/>
  <c r="E70"/>
  <c r="F69"/>
  <c r="F73"/>
  <c r="F72"/>
  <c r="F18"/>
  <c r="F19"/>
  <c r="F21"/>
  <c r="F22"/>
  <c r="F24"/>
  <c r="F25"/>
  <c r="F26"/>
  <c r="F28"/>
  <c r="F30"/>
  <c r="F32"/>
  <c r="F33"/>
  <c r="F34"/>
  <c r="F35"/>
  <c r="F38"/>
  <c r="F39"/>
  <c r="F40"/>
  <c r="F42"/>
  <c r="F45"/>
  <c r="F46"/>
  <c r="F48"/>
  <c r="F49"/>
  <c r="F52"/>
  <c r="F54"/>
  <c r="F56"/>
  <c r="F58"/>
  <c r="F60"/>
  <c r="F61"/>
  <c r="F62"/>
  <c r="F63"/>
  <c r="F64"/>
  <c r="F66"/>
  <c r="F67"/>
  <c r="F68"/>
  <c r="F75"/>
  <c r="F76"/>
  <c r="F77"/>
  <c r="F65"/>
  <c r="F59"/>
  <c r="F55"/>
  <c r="F47"/>
  <c r="F44"/>
  <c r="F41"/>
  <c r="F36"/>
  <c r="F31"/>
  <c r="F27"/>
  <c r="F20"/>
  <c r="F59" i="3" l="1"/>
  <c r="G59" s="1"/>
  <c r="G60"/>
  <c r="F21"/>
  <c r="G22"/>
  <c r="G96"/>
  <c r="F17" i="5"/>
  <c r="F29"/>
  <c r="F70"/>
  <c r="F43"/>
  <c r="I163" i="1"/>
  <c r="I173"/>
  <c r="I172" s="1"/>
  <c r="I166"/>
  <c r="I167"/>
  <c r="I168"/>
  <c r="I171"/>
  <c r="I160"/>
  <c r="I151"/>
  <c r="I154"/>
  <c r="I157"/>
  <c r="I136"/>
  <c r="I138"/>
  <c r="I144"/>
  <c r="I122"/>
  <c r="I127"/>
  <c r="I131"/>
  <c r="I111"/>
  <c r="I112"/>
  <c r="I116"/>
  <c r="I85"/>
  <c r="I88"/>
  <c r="I96"/>
  <c r="I101"/>
  <c r="I105"/>
  <c r="I76"/>
  <c r="I80"/>
  <c r="I79" s="1"/>
  <c r="I66"/>
  <c r="I67"/>
  <c r="I59"/>
  <c r="I58" s="1"/>
  <c r="I56"/>
  <c r="I55"/>
  <c r="I52" s="1"/>
  <c r="I46"/>
  <c r="I45" s="1"/>
  <c r="I44" s="1"/>
  <c r="I43" s="1"/>
  <c r="I42"/>
  <c r="I26"/>
  <c r="I27"/>
  <c r="I30"/>
  <c r="I31"/>
  <c r="I33"/>
  <c r="I34"/>
  <c r="I35"/>
  <c r="I16"/>
  <c r="I15" s="1"/>
  <c r="I158"/>
  <c r="I139"/>
  <c r="I135"/>
  <c r="I130"/>
  <c r="I124"/>
  <c r="I118"/>
  <c r="I113"/>
  <c r="I109"/>
  <c r="I102"/>
  <c r="I87"/>
  <c r="I95"/>
  <c r="I64"/>
  <c r="G21" i="3" l="1"/>
  <c r="G15" s="1"/>
  <c r="F15"/>
  <c r="F14" s="1"/>
  <c r="G14" s="1"/>
  <c r="G89"/>
  <c r="F82"/>
  <c r="G82" s="1"/>
  <c r="I51" i="1"/>
  <c r="I146"/>
  <c r="F57" i="5"/>
  <c r="I65" i="1"/>
  <c r="I114"/>
  <c r="I110"/>
  <c r="I119"/>
  <c r="I103"/>
  <c r="I115"/>
  <c r="I143"/>
  <c r="I170"/>
  <c r="I29"/>
  <c r="I28" s="1"/>
  <c r="I104"/>
  <c r="I125"/>
  <c r="I121"/>
  <c r="I159"/>
  <c r="I169"/>
  <c r="I126"/>
  <c r="I120"/>
  <c r="I86"/>
  <c r="I100" l="1"/>
  <c r="I108"/>
  <c r="I137"/>
  <c r="I92"/>
  <c r="I91" s="1"/>
  <c r="I90" s="1"/>
  <c r="I89" s="1"/>
  <c r="I94"/>
  <c r="I78" s="1"/>
  <c r="I106" l="1"/>
  <c r="I83"/>
  <c r="I84"/>
  <c r="I134"/>
  <c r="I107"/>
  <c r="I99" l="1"/>
  <c r="I82"/>
  <c r="I98" l="1"/>
  <c r="I97" l="1"/>
  <c r="I81"/>
  <c r="I19" l="1"/>
  <c r="I145" l="1"/>
  <c r="I152"/>
  <c r="I153"/>
  <c r="I129"/>
  <c r="I165"/>
  <c r="I155"/>
  <c r="I156"/>
  <c r="I14"/>
  <c r="I13" s="1"/>
  <c r="I12" s="1"/>
  <c r="I11" s="1"/>
  <c r="I77"/>
  <c r="I164" l="1"/>
  <c r="I128"/>
  <c r="I174"/>
  <c r="I175"/>
  <c r="I63"/>
  <c r="I161" l="1"/>
  <c r="I162"/>
  <c r="I75"/>
  <c r="I62"/>
  <c r="I123"/>
  <c r="I50"/>
  <c r="I49" s="1"/>
  <c r="I48" s="1"/>
  <c r="I133"/>
  <c r="I132"/>
  <c r="I60" l="1"/>
  <c r="I61"/>
  <c r="I74"/>
  <c r="I73" s="1"/>
  <c r="I72" s="1"/>
  <c r="I71" s="1"/>
  <c r="I18"/>
  <c r="I117" l="1"/>
  <c r="I17"/>
  <c r="I10" s="1"/>
  <c r="I70" l="1"/>
  <c r="I9"/>
</calcChain>
</file>

<file path=xl/sharedStrings.xml><?xml version="1.0" encoding="utf-8"?>
<sst xmlns="http://schemas.openxmlformats.org/spreadsheetml/2006/main" count="1387" uniqueCount="317">
  <si>
    <t>Наименование</t>
  </si>
  <si>
    <t>КГРБС</t>
  </si>
  <si>
    <t>группы и подгруппы видов расходов</t>
  </si>
  <si>
    <t>Администрация (исполнительно-распорядительный орган) сельского поселения "Село Букань"</t>
  </si>
  <si>
    <t>Общегосударственные вопросы</t>
  </si>
  <si>
    <t>01 00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</si>
  <si>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</si>
  <si>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01 03</t>
  </si>
  <si>
    <t xml:space="preserve"> 51 0 00 00000</t>
  </si>
  <si>
    <t>Основное мероприятие «Обеспечение функционирования администрации (исполнительно-распорядительного органа) сельского поселения «Село Букань»</t>
  </si>
  <si>
    <t>51 0 01 00000</t>
  </si>
  <si>
    <t>Депутаты представительного органа муниципального образования</t>
  </si>
  <si>
    <t xml:space="preserve"> 51 0 01 00300</t>
  </si>
  <si>
    <t>Закупка товаров, работ и услуг для государственных (муниципальных) нужд</t>
  </si>
  <si>
    <t>Функционирование Правительства Российской Федерации, 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</si>
  <si>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</si>
  <si>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</si>
  <si>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51 0 01 00400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</si>
  <si>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</si>
  <si>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</si>
  <si>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</si>
  <si>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Коммунальные услуги</t>
  </si>
  <si>
    <t>Иные бюджетные ассигнования</t>
  </si>
  <si>
    <t>51 0 01 00800</t>
  </si>
  <si>
    <t>Резервные фонды</t>
  </si>
  <si>
    <t>01 11</t>
  </si>
  <si>
    <t>51 0 00 00000</t>
  </si>
  <si>
    <t>51 0 01 00700</t>
  </si>
  <si>
    <t>Другие общегосударственные вопросы</t>
  </si>
  <si>
    <t>01 13</t>
  </si>
  <si>
    <t>51 0 01 00900</t>
  </si>
  <si>
    <t>Национальная оборона</t>
  </si>
  <si>
    <t>02 00</t>
  </si>
  <si>
    <t>02 03</t>
  </si>
  <si>
    <t>Непрограммные расходы федеральных органов исполнительной власти</t>
  </si>
  <si>
    <t>99 0 00 00000</t>
  </si>
  <si>
    <t>99 9 00 51180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</si>
  <si>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</si>
  <si>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03 09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</si>
  <si>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</si>
  <si>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"Безопасность жизнедеятельности на территории сельского поселения "Село Букань"''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</si>
  <si>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</si>
  <si>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</si>
  <si>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</si>
  <si>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</si>
  <si>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</si>
  <si>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>10 0 01 00100</t>
  </si>
  <si>
    <t xml:space="preserve">03 09 </t>
  </si>
  <si>
    <t>10 0 01 00200</t>
  </si>
  <si>
    <t>Жилищно-коммунальное хозяйство</t>
  </si>
  <si>
    <t>Коммунальное хозяйство</t>
  </si>
  <si>
    <t>05 02</t>
  </si>
  <si>
    <t>Благоустройство</t>
  </si>
  <si>
    <t>05 03</t>
  </si>
  <si>
    <t>48 0 00 00000</t>
  </si>
  <si>
    <t>48 0 01 00100</t>
  </si>
  <si>
    <t>48 0 01 00110</t>
  </si>
  <si>
    <t>48 0 01 00120</t>
  </si>
  <si>
    <t>48 0 01 00200</t>
  </si>
  <si>
    <t>Содержание в чистоте территории сельского поселения</t>
  </si>
  <si>
    <t>48 0 01 00210</t>
  </si>
  <si>
    <t>Обрезка и спиливание деревьев</t>
  </si>
  <si>
    <t>48 0 01 00220</t>
  </si>
  <si>
    <t>48 0 01 00230</t>
  </si>
  <si>
    <t>Образование</t>
  </si>
  <si>
    <t>Переподготовка повышение квалификации</t>
  </si>
  <si>
    <t>07 05</t>
  </si>
  <si>
    <t>51 0 01 00500</t>
  </si>
  <si>
    <t>08 01</t>
  </si>
  <si>
    <t xml:space="preserve">Перечисления другим бюджетам бюджетной системы РФ </t>
  </si>
  <si>
    <t>10 03</t>
  </si>
  <si>
    <t>Социальное обеспечение населения</t>
  </si>
  <si>
    <t>Муниципальная программа "Социальная поддержка граждан сельского поселения "Село Букань"''</t>
  </si>
  <si>
    <t>03 0 00 00000</t>
  </si>
  <si>
    <t>03 1 01 00000</t>
  </si>
  <si>
    <t>Публичные нормативные социальные выплаты гражданам</t>
  </si>
  <si>
    <t>03 1 01 00200</t>
  </si>
  <si>
    <t>03 1 01 00100</t>
  </si>
  <si>
    <t>Пособия по социальной помощи населению</t>
  </si>
  <si>
    <t>Физическая культура и спорт</t>
  </si>
  <si>
    <t xml:space="preserve">Муниципальная программа "Развитие физической культуры и спорта в  Людиновском районе" </t>
  </si>
  <si>
    <t>13 0 00 00000</t>
  </si>
  <si>
    <t>13 1 01 01500</t>
  </si>
  <si>
    <t>001</t>
  </si>
  <si>
    <t xml:space="preserve">001 </t>
  </si>
  <si>
    <t>Муниципальная программа "Благоустройство территоррии сельского поселения "Село Букань"</t>
  </si>
  <si>
    <t>48 0 01 00240</t>
  </si>
  <si>
    <t>Целевая статья</t>
  </si>
  <si>
    <t>Иные выплаты</t>
  </si>
  <si>
    <t>Содержание и ремонт пешеходных дорожек и детских спортивных площадок</t>
  </si>
  <si>
    <t>Содержание и ремонт площадки для отдыха</t>
  </si>
  <si>
    <t>Основное мероприятие "Уличное освещение территории поселения"</t>
  </si>
  <si>
    <t>51 0 01 00300</t>
  </si>
  <si>
    <t xml:space="preserve">51 0 01 00800  </t>
  </si>
  <si>
    <t xml:space="preserve">51 0 01 00900  </t>
  </si>
  <si>
    <t xml:space="preserve">51 0 01 00500  </t>
  </si>
  <si>
    <t>ВСЕГО РАСХОДОВ</t>
  </si>
  <si>
    <t>03 0 04 01500</t>
  </si>
  <si>
    <t>11 0 03 03300</t>
  </si>
  <si>
    <t>Предупреждение и ликвидация пожаров</t>
  </si>
  <si>
    <t>11 05</t>
  </si>
  <si>
    <t>11 0 03 03000</t>
  </si>
  <si>
    <t>Непрограммные расходы</t>
  </si>
  <si>
    <t>Осуществление первичного воинского учета</t>
  </si>
  <si>
    <t xml:space="preserve">99 9  00  51180 </t>
  </si>
  <si>
    <t>Муниципальная целевая программа "Совершенствование системы управления органами местного самоуправления сельского поселения "Село Букань"''</t>
  </si>
  <si>
    <t>ДК</t>
  </si>
  <si>
    <t>0100</t>
  </si>
  <si>
    <t>0123</t>
  </si>
  <si>
    <t>04 09</t>
  </si>
  <si>
    <t>24 1 03 01000</t>
  </si>
  <si>
    <t>24 1 03 01010</t>
  </si>
  <si>
    <t>24 1 03 01020</t>
  </si>
  <si>
    <t>24 1 03 01030</t>
  </si>
  <si>
    <t>04 12</t>
  </si>
  <si>
    <t>05 00</t>
  </si>
  <si>
    <t>240</t>
  </si>
  <si>
    <t>2300</t>
  </si>
  <si>
    <t>51 0 21 00000</t>
  </si>
  <si>
    <t>11 0 05 04000</t>
  </si>
  <si>
    <t>11 0 00 00000</t>
  </si>
  <si>
    <t>51 0 21 01600</t>
  </si>
  <si>
    <t>Муниципальная программа "Совершенствование системы управления органами местного управления сельского поселения "Село Букань"</t>
  </si>
  <si>
    <t>Национальная экономика</t>
  </si>
  <si>
    <t>Муниципальная программа "Благоустройство территории сельского поселения "Село Букань"</t>
  </si>
  <si>
    <t xml:space="preserve">      Содержание объектов уличного освещения</t>
  </si>
  <si>
    <t xml:space="preserve">      Содержание в чистоте территории сельского поселения</t>
  </si>
  <si>
    <t xml:space="preserve">      Обрезка и спиливание деревьев</t>
  </si>
  <si>
    <t xml:space="preserve">      Содержание и ремонт пешеходных дорожек и тротуаров, детских спортивных площадок</t>
  </si>
  <si>
    <t xml:space="preserve">      Благоустройство площадки для отдыха в селе Букань</t>
  </si>
  <si>
    <t xml:space="preserve">    Профессиональная подготовка, переподготовка и повышение квалификации</t>
  </si>
  <si>
    <t xml:space="preserve">        Иные межбюджетные трансферты</t>
  </si>
  <si>
    <t xml:space="preserve">    Культура</t>
  </si>
  <si>
    <t xml:space="preserve">      Содержание казенных учреждений культуры сельских поселений</t>
  </si>
  <si>
    <t>Раздел,подраздел</t>
  </si>
  <si>
    <t>1</t>
  </si>
  <si>
    <t>2</t>
  </si>
  <si>
    <t>3</t>
  </si>
  <si>
    <t>4</t>
  </si>
  <si>
    <t>5</t>
  </si>
  <si>
    <t>100</t>
  </si>
  <si>
    <t>120</t>
  </si>
  <si>
    <t>000</t>
  </si>
  <si>
    <t>Фонд оплаты труда государственных (муниципальных) органов</t>
  </si>
  <si>
    <t>121</t>
  </si>
  <si>
    <t>Взносы на обязательное социальное страхование на выплаты денежного содержания и иные выплаты работникам государственных (муниципальных )органов</t>
  </si>
  <si>
    <t>129</t>
  </si>
  <si>
    <t>200</t>
  </si>
  <si>
    <t>800</t>
  </si>
  <si>
    <t>Уплата прочих налогов, сборов и иных платежей</t>
  </si>
  <si>
    <t>850</t>
  </si>
  <si>
    <t>*Резервный фонд администрации сельского поселения</t>
  </si>
  <si>
    <t>870</t>
  </si>
  <si>
    <t>51 0 00 0000</t>
  </si>
  <si>
    <t xml:space="preserve">01 13 </t>
  </si>
  <si>
    <t>Реализация государственных функций,связанных с общегосударственными вопросами</t>
  </si>
  <si>
    <t>Мобилизация и вневойсковая 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</si>
  <si>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</si>
  <si>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</si>
  <si>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03</t>
  </si>
  <si>
    <t>Основное мероприятие «Обеспечение безопасности жизнедеятельности на территории поселения»</t>
  </si>
  <si>
    <t>04</t>
  </si>
  <si>
    <t>Дорожное хозяйство (дорожные фонды)</t>
  </si>
  <si>
    <t>Подпрограмма «Совершенствование и развитие сети автомобильных дорог местного значения в Людиновском районе Калужской области»</t>
  </si>
  <si>
    <t>Основное мероприятие «Содержание автомобильных дорог»</t>
  </si>
  <si>
    <t>Чистка дорог от снега</t>
  </si>
  <si>
    <t xml:space="preserve">Грейдирование дорог 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</si>
  <si>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</si>
  <si>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Ремонт и капитальный ремонт автомобильных дороги</t>
  </si>
  <si>
    <t xml:space="preserve">Муниципальная программа "Развитие дорожного хозяйства в  Людиновском районе" </t>
  </si>
  <si>
    <t>Непрграммные расходы</t>
  </si>
  <si>
    <t>66 0 00 00000</t>
  </si>
  <si>
    <t>Непрграммные расходы(содержание газопровода)</t>
  </si>
  <si>
    <t>Муниципальная программа "Развитие культуры в Людиновском районе"</t>
  </si>
  <si>
    <t>12 0 03 01000</t>
  </si>
  <si>
    <t>12 0 04 01000</t>
  </si>
  <si>
    <t>Основное мероприятие "Создание условий для комфортного проживания на территории сельского поселения"</t>
  </si>
  <si>
    <t>Потребление электроэнергии объектами уличного освещения</t>
  </si>
  <si>
    <t xml:space="preserve">        Уплата налогов, сборов и иных платежей</t>
  </si>
  <si>
    <t>48 0 0100120</t>
  </si>
  <si>
    <t>ОБРАЗОВАНИЕ</t>
  </si>
  <si>
    <t>07 00</t>
  </si>
  <si>
    <t>СОЦИАЛЬНАЯ ПОЛИТИКА</t>
  </si>
  <si>
    <t>КУЛЬТУРА, КИНЕМАТОГРАФИЯ</t>
  </si>
  <si>
    <t xml:space="preserve">         Межбюджетные трансферты</t>
  </si>
  <si>
    <t>08 00</t>
  </si>
  <si>
    <t xml:space="preserve">08 01 </t>
  </si>
  <si>
    <t>Другие вопросы в области физической культуры и спорта</t>
  </si>
  <si>
    <t>Социальная поддержка работников культуры, проживающих и работающих в сельской местности</t>
  </si>
  <si>
    <t>10 00</t>
  </si>
  <si>
    <t>план с изменениями</t>
  </si>
  <si>
    <t>изменения</t>
  </si>
  <si>
    <t>0200</t>
  </si>
  <si>
    <t>Реализация проектов развития общественной инфраструктуры муниципальных образований Людиновского района, основанных на местных инициативах</t>
  </si>
  <si>
    <t>Предепреждение и ликвидация пожаров</t>
  </si>
  <si>
    <t>Муниципальная программа целевая программа "Совершенствование системы управления органами местного самоуправления сельского поселения "Село Букань"''</t>
  </si>
  <si>
    <t>Резервный фонд</t>
  </si>
  <si>
    <t xml:space="preserve">51 0 01 00700  </t>
  </si>
  <si>
    <t>План с изм.</t>
  </si>
  <si>
    <t xml:space="preserve">Код </t>
  </si>
  <si>
    <t>1 00 00000 00 0000 000</t>
  </si>
  <si>
    <t>НАЛОГОВЫЕ И НЕНАЛОГОВЫЕ ДОХОДЫ</t>
  </si>
  <si>
    <t>1 01 00000 00 0000 000</t>
  </si>
  <si>
    <t xml:space="preserve"> Налоги на прибыль, доходы</t>
  </si>
  <si>
    <t>1 01 02000 01 0000 110</t>
  </si>
  <si>
    <t xml:space="preserve"> Налог на доходы физических лиц</t>
  </si>
  <si>
    <t>1 05 00000 00 0000 110</t>
  </si>
  <si>
    <t>Налог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</si>
  <si>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</si>
  <si>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</si>
  <si>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</si>
  <si>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 xml:space="preserve"> Налоги на имущество</t>
  </si>
  <si>
    <t>1 06 01000 00 0000 110</t>
  </si>
  <si>
    <t xml:space="preserve"> Налог на имущество физических лиц</t>
  </si>
  <si>
    <t>1 06 06000 00 0000 110</t>
  </si>
  <si>
    <t xml:space="preserve"> Земельный налог </t>
  </si>
  <si>
    <t>1 11 00000 00 0000 120</t>
  </si>
  <si>
    <t>Дохды от испльзования имущества, находящегося в государственной и муниципальной собственности</t>
  </si>
  <si>
    <t>1 11 05025 10 0000 120</t>
  </si>
  <si>
    <t>Доходы , получаемые в виде арендной платы, а также средства от продажи права на землю, находящуюся в собственности поселения (за исключением участков муниципальных бюджетов и автономных учреждениях)</t>
  </si>
  <si>
    <t>1 17 15000 00 0000 150</t>
  </si>
  <si>
    <t>Инициаиативные латежи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</si>
  <si>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</si>
  <si>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</si>
  <si>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</si>
  <si>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</si>
  <si>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 Дотации бюджетам субъектов   Российской Федерации и муниципальных образований</t>
  </si>
  <si>
    <t>2 02 30000 00 0000 150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</si>
  <si>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</si>
  <si>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</si>
  <si>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2 02 49999 10 0406 150</t>
  </si>
  <si>
    <t>Всего</t>
  </si>
  <si>
    <t>План с изменениями</t>
  </si>
  <si>
    <t>24 1 03 00000</t>
  </si>
  <si>
    <t>2 02 40014 10 0407 150</t>
  </si>
  <si>
    <t>123</t>
  </si>
  <si>
    <t>244</t>
  </si>
  <si>
    <t>247</t>
  </si>
  <si>
    <t>51 0 01 00410</t>
  </si>
  <si>
    <t xml:space="preserve">01 04 </t>
  </si>
  <si>
    <t>51 0 01 00420</t>
  </si>
  <si>
    <t>Расходы на выплаты персоналу государственных (муниципальных) органов(глава местной администрации)</t>
  </si>
  <si>
    <t xml:space="preserve"> Муниципальна программа"Охрана окружающей среды в Людиновском районе"</t>
  </si>
  <si>
    <t>38 1 09 0 1000</t>
  </si>
  <si>
    <t>Содержание мест захоронения на территории сельских поселений Людиновского района</t>
  </si>
  <si>
    <t xml:space="preserve"> Муниципальна программа"Обеспечение доступным и комфортным жильем и коммунальными услугами население Людиновского района"</t>
  </si>
  <si>
    <t>66 0 00 02000</t>
  </si>
  <si>
    <t>Обеспечение сохранения,использования и популяризации объектов наследия и военно-мемориальных комплексов</t>
  </si>
  <si>
    <t>Ликвидация несанкцинированных свалок бытовых отходов на территории муницпального района, внедрение систмы раздельного сбора мусора</t>
  </si>
  <si>
    <t>Установка, содержание и обслуживание контейнерных площадокв сельских населенных пунктах, приобретение контейнеров</t>
  </si>
  <si>
    <t>Устройство сцены в селе Букань</t>
  </si>
  <si>
    <t>48 0 01 00290</t>
  </si>
  <si>
    <t>Основное мероприятие "Реализация проектов развития общественной инфраструктуры муниципальных образований Людиновского района, основанных на местных инициативах"</t>
  </si>
  <si>
    <t xml:space="preserve"> Основное мероприятие «Социальное обеспечение  населению»</t>
  </si>
  <si>
    <t>Иные выплаты населению</t>
  </si>
  <si>
    <t>Иные пенсии, социальные доплаты к пенсиям</t>
  </si>
  <si>
    <t>13 0 01 00000</t>
  </si>
  <si>
    <t xml:space="preserve"> "Развитие физической культуры и спорта в  Людиновском районе" </t>
  </si>
  <si>
    <t>13 0 01 01500</t>
  </si>
  <si>
    <t>Ведомственная структура расходов бюджета сельского поселения "Село Букань"  на 2025 год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</si>
  <si>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 (Благоустройство территории МКД в с.Букань по ул.Дружбы в районе д. №1,2,3,4, по ул.Молодежная в районе д.№1)</t>
  </si>
  <si>
    <t>51 0 2100000</t>
  </si>
  <si>
    <t>0131</t>
  </si>
  <si>
    <t>24 1 03 9Д030</t>
  </si>
  <si>
    <t>24 1 03 00030</t>
  </si>
  <si>
    <t>План 2025 г.</t>
  </si>
  <si>
    <t>02 1 02 00000</t>
  </si>
  <si>
    <t>02 1 02 01000</t>
  </si>
  <si>
    <t>План на 2025 год</t>
  </si>
  <si>
    <t>1 14 00000 00 0000 000</t>
  </si>
  <si>
    <t>Доходы от продажи материальных и нематериальных запасов</t>
  </si>
  <si>
    <t xml:space="preserve"> 
1 14 01050 10 0000 410</t>
  </si>
  <si>
    <t>Доходы от продажи квартир, находящихся в собственности сельских поселений</t>
  </si>
  <si>
    <t>1 14 02050 10 0000 410</t>
  </si>
  <si>
    <t xml:space="preserve"> Доходы от реализации недвижимого имущества бюджетных, автономных учреждений, находящегося в собственности сельских поселений, в части реализации основных средств</t>
  </si>
  <si>
    <t>1 14 06050 10 0000 430</t>
  </si>
  <si>
    <t xml:space="preserve"> 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</si>
  <si>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2 02 15001 00 0000 150</t>
  </si>
  <si>
    <t>2 02 40014 00 0000 150</t>
  </si>
  <si>
    <t>Межбюджетные трансферты, пердаваемые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</si>
  <si>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2 02 40014 10 0401 150</t>
  </si>
  <si>
    <t>Межбюджетные трансферты, пердаваемые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соглашениями(в рамках МП "Обеспечение доступным и комфортным жильем и коммунальными услугами население Людиновского района"</t>
  </si>
  <si>
    <t>2 02 40014 10 0403 150</t>
  </si>
  <si>
    <t>Межбюджетные трансферты, пердаваемые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соглашениями(в рамках МП "Охрана окружающей среды в Людиновском районе"</t>
  </si>
  <si>
    <t>2 02 40014 10 0404 150</t>
  </si>
  <si>
    <t>Межбюджетные трансферты, пердаваемые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соглашениями(в рамках МП "Развитие дорожного хозяйства в Людиновском районе"</t>
  </si>
  <si>
    <t>Межбюджетные трансферты, пердаваемые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соглашениями(в рамках МП "Совершенствование системы гидротехнических сооружений на территории в Людиновского района"</t>
  </si>
  <si>
    <t>2 02 40014 10 0408 150</t>
  </si>
  <si>
    <t>Прочие межбюджетные трансферты, передаваемые бюджетам сельских поселений из бюджетов МР на реализацию проектов развития общественной инфраструктуры муниципальных образований людиновского района, основанных на местных инициативах</t>
  </si>
  <si>
    <t>Муниципальная программа "Обеспечение доступным и комфортным жильем и коммунальными услугами население Людиновского района"'</t>
  </si>
  <si>
    <t>11 0 03 00000</t>
  </si>
  <si>
    <t>БЛАГОУСТРОЙСТВО</t>
  </si>
  <si>
    <t xml:space="preserve">24 1 03 01010 </t>
  </si>
  <si>
    <t>Устройство летней сцены в селе Букань</t>
  </si>
  <si>
    <t>Основное мероприятие   "Реализация проектов развития общественной инфраструктуры муниципальных образований Людиновского района, основанных на местных инициативах"</t>
  </si>
  <si>
    <t>Глава местной администрации (исполнительно-распорядительного органа муниципального образования)</t>
  </si>
  <si>
    <t>66  0 00 02000</t>
  </si>
  <si>
    <t>99 9  00  00000</t>
  </si>
  <si>
    <t xml:space="preserve">     Разработка ПСД, строительство, капитальный ремонт, содержание водопроводных и канализационных сетей</t>
  </si>
  <si>
    <t xml:space="preserve">24 1 03 01020 </t>
  </si>
  <si>
    <t xml:space="preserve">24 1 03 01030 </t>
  </si>
  <si>
    <t xml:space="preserve">24 1 03 9Д030 </t>
  </si>
  <si>
    <t>48 2 01 03000</t>
  </si>
  <si>
    <t>48 0 01 00000</t>
  </si>
  <si>
    <t>51 0 21 16000</t>
  </si>
  <si>
    <t>Распределение бюджетных ассигнований бюджета сельского поселения «Село Букань»                                                                                                                                                                                                                                    на 2025 год по целевым статьям (муниципальным програмам                                                                                                                              и непрограммным направлениям деятельности) группам, подгруппам видов расходов                                                                                                                                                                                                                          квалификации расходов бюджетов</t>
  </si>
  <si>
    <t>Распределение бюджетных ассигнований бюджета сельского поселения «Село Букань»                                                                                                                                                                                                                                    на 2025 гол по разделам, подразделам, целевым статьям (муниципальным програмам                                                                                                                              и непрограммным направлениям деятельности) группам, подгруппам видов расходов                                                                                                                                                                                                                          квалификации расходов бюджетов</t>
  </si>
  <si>
    <t xml:space="preserve">            Доходы бюджета муниципального образования сельского поселения   "Село Букань" на 2025 год</t>
  </si>
  <si>
    <t xml:space="preserve">2 02 29999 10 0256 150   </t>
  </si>
  <si>
    <t>Сбсидии бюджетам сельских поселений</t>
  </si>
  <si>
    <t xml:space="preserve">      Реализация проектов развития общественной инфраструктуры муниципальных образований, основанных на местных инициативах</t>
  </si>
  <si>
    <t>51 0 21 00240</t>
  </si>
  <si>
    <t>002400</t>
  </si>
  <si>
    <t>Приложение № 4                                                                                                                                                                                                                                               к   решению СД СП "Село Букань""О внесении изменений в Решение СД № 32 от 26.12.2024г                                                                        "О бюджете сельского поселения "Село Букань" на 2025 год и плановый период 2026-2027 годов"                                                     № 8 от "15_"апреля 2025г.</t>
  </si>
  <si>
    <t>Приложение № 4                                                                                                                                                                                                                                               к    решению СД СП "Село Букань""О внесении изменений в Решение СД № 32 от 26.12.2024г      "О бюджете сельского поселения "Село Букань" на 2025 год и плановый период 2026-2027 годов"                                                                                                                                                               № 8 от "15"апреля 2025г</t>
  </si>
  <si>
    <t>Приложение №8                                                                                                                                                                     к  Решению СД СП "Село Букань""О внесении изменений в Решение СД № 32 от 26.12.2024г"О бюджете сельского поселения "Село Букань" на 2025 год и плановый период 2026-2027 годов"                                                                                                             №8 от 15 апреля 2025г.</t>
  </si>
  <si>
    <t>Приложение №2                                                                                                                                                                            к   решению  СД СП "Село Букань""О внесении изменений в Решение СД № 32 от 26.12.2024г.    "О бюджете сельского поселения "Село Букань" на 2025 год и плановый период 2026-2027 годов"                                                                                                                                                                                               № 8 от 15 _апреля 2025г</t>
  </si>
</sst>
</file>

<file path=xl/styles.xml><?xml version="1.0" encoding="utf-8"?>
<styleSheet xmlns="http://schemas.openxmlformats.org/spreadsheetml/2006/main">
  <numFmts count="1">
    <numFmt numFmtId="164" formatCode="#,##0.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9"/>
      <color indexed="8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sz val="10"/>
      <color rgb="FF000000"/>
      <name val="Arial Cyr"/>
    </font>
    <font>
      <b/>
      <i/>
      <sz val="9"/>
      <color indexed="8"/>
      <name val="Times New Roman"/>
      <family val="1"/>
      <charset val="204"/>
    </font>
    <font>
      <i/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b/>
      <i/>
      <sz val="9"/>
      <name val="Times New Roman"/>
      <family val="1"/>
      <charset val="204"/>
    </font>
    <font>
      <b/>
      <sz val="10"/>
      <color rgb="FF000000"/>
      <name val="Arial Cyr"/>
    </font>
    <font>
      <sz val="8"/>
      <name val="Times New Roman Cyr"/>
      <family val="1"/>
      <charset val="204"/>
    </font>
    <font>
      <i/>
      <sz val="10"/>
      <color rgb="FF00000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10"/>
      <color rgb="FF00000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i/>
      <sz val="10"/>
      <color indexed="8"/>
      <name val="Calibri"/>
      <family val="2"/>
      <charset val="204"/>
      <scheme val="minor"/>
    </font>
    <font>
      <b/>
      <i/>
      <sz val="10"/>
      <color indexed="8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32"/>
      <name val="Arial Cyr"/>
      <family val="2"/>
      <charset val="204"/>
    </font>
    <font>
      <sz val="9"/>
      <name val="Cambria"/>
      <family val="1"/>
      <charset val="204"/>
      <scheme val="maj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Cambria"/>
      <family val="1"/>
      <charset val="204"/>
      <scheme val="major"/>
    </font>
    <font>
      <b/>
      <sz val="8"/>
      <color indexed="8"/>
      <name val="Cambria"/>
      <family val="1"/>
      <charset val="204"/>
      <scheme val="maj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3">
      <alignment horizontal="left" vertical="top" wrapText="1"/>
    </xf>
    <xf numFmtId="0" fontId="10" fillId="0" borderId="6">
      <alignment horizontal="center" vertical="center" wrapText="1"/>
    </xf>
    <xf numFmtId="0" fontId="5" fillId="0" borderId="3">
      <alignment horizontal="center" vertical="center" shrinkToFit="1"/>
    </xf>
    <xf numFmtId="0" fontId="10" fillId="0" borderId="7">
      <alignment horizontal="left"/>
    </xf>
    <xf numFmtId="164" fontId="31" fillId="0" borderId="10" applyBorder="0">
      <alignment wrapText="1"/>
    </xf>
  </cellStyleXfs>
  <cellXfs count="1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49" fontId="2" fillId="0" borderId="2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/>
    <xf numFmtId="0" fontId="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9" fillId="0" borderId="0" xfId="0" applyNumberFormat="1" applyFont="1" applyBorder="1" applyAlignment="1">
      <alignment horizontal="left" wrapText="1"/>
    </xf>
    <xf numFmtId="4" fontId="16" fillId="2" borderId="2" xfId="0" applyNumberFormat="1" applyFont="1" applyFill="1" applyBorder="1" applyAlignment="1">
      <alignment horizontal="right" wrapText="1"/>
    </xf>
    <xf numFmtId="0" fontId="17" fillId="3" borderId="2" xfId="0" applyFont="1" applyFill="1" applyBorder="1" applyAlignment="1">
      <alignment horizontal="right" wrapText="1"/>
    </xf>
    <xf numFmtId="4" fontId="17" fillId="3" borderId="2" xfId="0" applyNumberFormat="1" applyFont="1" applyFill="1" applyBorder="1" applyAlignment="1">
      <alignment horizontal="right" wrapText="1"/>
    </xf>
    <xf numFmtId="0" fontId="16" fillId="4" borderId="2" xfId="0" applyFont="1" applyFill="1" applyBorder="1" applyAlignment="1">
      <alignment horizontal="right" wrapText="1"/>
    </xf>
    <xf numFmtId="0" fontId="16" fillId="0" borderId="2" xfId="0" applyFont="1" applyBorder="1" applyAlignment="1">
      <alignment horizontal="right" wrapText="1"/>
    </xf>
    <xf numFmtId="4" fontId="16" fillId="0" borderId="2" xfId="0" applyNumberFormat="1" applyFont="1" applyBorder="1" applyAlignment="1">
      <alignment horizontal="right" wrapText="1"/>
    </xf>
    <xf numFmtId="49" fontId="16" fillId="0" borderId="2" xfId="0" applyNumberFormat="1" applyFont="1" applyBorder="1" applyAlignment="1">
      <alignment horizontal="right" wrapText="1"/>
    </xf>
    <xf numFmtId="49" fontId="16" fillId="4" borderId="2" xfId="0" applyNumberFormat="1" applyFont="1" applyFill="1" applyBorder="1" applyAlignment="1">
      <alignment horizontal="right" wrapText="1"/>
    </xf>
    <xf numFmtId="0" fontId="16" fillId="6" borderId="8" xfId="0" applyFont="1" applyFill="1" applyBorder="1" applyAlignment="1">
      <alignment horizontal="left" vertical="center" wrapText="1"/>
    </xf>
    <xf numFmtId="49" fontId="16" fillId="3" borderId="2" xfId="0" applyNumberFormat="1" applyFont="1" applyFill="1" applyBorder="1" applyAlignment="1">
      <alignment horizontal="right" wrapText="1"/>
    </xf>
    <xf numFmtId="4" fontId="16" fillId="3" borderId="2" xfId="0" applyNumberFormat="1" applyFont="1" applyFill="1" applyBorder="1" applyAlignment="1">
      <alignment horizontal="right" wrapText="1"/>
    </xf>
    <xf numFmtId="49" fontId="17" fillId="0" borderId="2" xfId="0" applyNumberFormat="1" applyFont="1" applyBorder="1" applyAlignment="1">
      <alignment horizontal="right" wrapText="1"/>
    </xf>
    <xf numFmtId="4" fontId="17" fillId="0" borderId="2" xfId="0" applyNumberFormat="1" applyFont="1" applyBorder="1" applyAlignment="1">
      <alignment horizontal="right" wrapText="1"/>
    </xf>
    <xf numFmtId="49" fontId="16" fillId="2" borderId="2" xfId="0" applyNumberFormat="1" applyFont="1" applyFill="1" applyBorder="1" applyAlignment="1">
      <alignment horizontal="right" wrapText="1"/>
    </xf>
    <xf numFmtId="49" fontId="17" fillId="4" borderId="2" xfId="0" applyNumberFormat="1" applyFont="1" applyFill="1" applyBorder="1" applyAlignment="1">
      <alignment horizontal="right" wrapText="1"/>
    </xf>
    <xf numFmtId="0" fontId="17" fillId="4" borderId="2" xfId="0" applyFont="1" applyFill="1" applyBorder="1" applyAlignment="1">
      <alignment horizontal="right" wrapText="1"/>
    </xf>
    <xf numFmtId="49" fontId="16" fillId="0" borderId="2" xfId="0" applyNumberFormat="1" applyFont="1" applyFill="1" applyBorder="1" applyAlignment="1">
      <alignment horizontal="right" wrapText="1"/>
    </xf>
    <xf numFmtId="4" fontId="16" fillId="0" borderId="2" xfId="0" applyNumberFormat="1" applyFont="1" applyFill="1" applyBorder="1" applyAlignment="1">
      <alignment horizontal="right" wrapText="1"/>
    </xf>
    <xf numFmtId="0" fontId="17" fillId="4" borderId="2" xfId="0" applyFont="1" applyFill="1" applyBorder="1" applyAlignment="1">
      <alignment horizontal="left" wrapText="1"/>
    </xf>
    <xf numFmtId="4" fontId="17" fillId="2" borderId="2" xfId="0" applyNumberFormat="1" applyFont="1" applyFill="1" applyBorder="1" applyAlignment="1">
      <alignment horizontal="right" wrapText="1"/>
    </xf>
    <xf numFmtId="0" fontId="16" fillId="4" borderId="2" xfId="0" applyFont="1" applyFill="1" applyBorder="1" applyAlignment="1">
      <alignment horizontal="left" wrapText="1"/>
    </xf>
    <xf numFmtId="0" fontId="17" fillId="2" borderId="2" xfId="0" applyFont="1" applyFill="1" applyBorder="1" applyAlignment="1">
      <alignment horizontal="right" wrapText="1"/>
    </xf>
    <xf numFmtId="4" fontId="1" fillId="0" borderId="2" xfId="0" applyNumberFormat="1" applyFont="1" applyBorder="1"/>
    <xf numFmtId="4" fontId="19" fillId="0" borderId="2" xfId="0" applyNumberFormat="1" applyFont="1" applyBorder="1" applyAlignment="1">
      <alignment horizontal="right" wrapText="1"/>
    </xf>
    <xf numFmtId="4" fontId="17" fillId="4" borderId="2" xfId="0" applyNumberFormat="1" applyFont="1" applyFill="1" applyBorder="1" applyAlignment="1">
      <alignment horizontal="right" wrapText="1"/>
    </xf>
    <xf numFmtId="4" fontId="18" fillId="0" borderId="2" xfId="0" applyNumberFormat="1" applyFont="1" applyBorder="1" applyAlignment="1">
      <alignment horizontal="right" wrapText="1"/>
    </xf>
    <xf numFmtId="4" fontId="16" fillId="4" borderId="2" xfId="0" applyNumberFormat="1" applyFont="1" applyFill="1" applyBorder="1" applyAlignment="1">
      <alignment horizontal="right" wrapText="1"/>
    </xf>
    <xf numFmtId="0" fontId="16" fillId="6" borderId="0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wrapText="1"/>
    </xf>
    <xf numFmtId="0" fontId="17" fillId="4" borderId="2" xfId="0" applyNumberFormat="1" applyFont="1" applyFill="1" applyBorder="1" applyAlignment="1">
      <alignment horizontal="right" wrapText="1"/>
    </xf>
    <xf numFmtId="0" fontId="17" fillId="4" borderId="2" xfId="0" applyFont="1" applyFill="1" applyBorder="1" applyAlignment="1">
      <alignment horizontal="center" wrapText="1"/>
    </xf>
    <xf numFmtId="4" fontId="19" fillId="4" borderId="2" xfId="0" applyNumberFormat="1" applyFont="1" applyFill="1" applyBorder="1" applyAlignment="1">
      <alignment wrapText="1"/>
    </xf>
    <xf numFmtId="0" fontId="16" fillId="4" borderId="2" xfId="0" applyFont="1" applyFill="1" applyBorder="1" applyAlignment="1">
      <alignment horizontal="center" wrapText="1"/>
    </xf>
    <xf numFmtId="4" fontId="18" fillId="4" borderId="2" xfId="0" applyNumberFormat="1" applyFont="1" applyFill="1" applyBorder="1" applyAlignment="1">
      <alignment wrapText="1"/>
    </xf>
    <xf numFmtId="0" fontId="16" fillId="4" borderId="2" xfId="0" applyNumberFormat="1" applyFont="1" applyFill="1" applyBorder="1" applyAlignment="1">
      <alignment horizontal="center" wrapText="1"/>
    </xf>
    <xf numFmtId="3" fontId="16" fillId="4" borderId="2" xfId="0" applyNumberFormat="1" applyFont="1" applyFill="1" applyBorder="1" applyAlignment="1">
      <alignment horizontal="right" wrapText="1"/>
    </xf>
    <xf numFmtId="0" fontId="0" fillId="0" borderId="0" xfId="0" applyAlignment="1">
      <alignment horizontal="left" wrapText="1"/>
    </xf>
    <xf numFmtId="0" fontId="24" fillId="0" borderId="0" xfId="0" applyFont="1"/>
    <xf numFmtId="49" fontId="11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right" vertical="center"/>
    </xf>
    <xf numFmtId="49" fontId="15" fillId="0" borderId="2" xfId="0" applyNumberFormat="1" applyFont="1" applyBorder="1" applyAlignment="1">
      <alignment horizontal="center" vertical="center" wrapText="1"/>
    </xf>
    <xf numFmtId="49" fontId="15" fillId="4" borderId="2" xfId="0" applyNumberFormat="1" applyFont="1" applyFill="1" applyBorder="1" applyAlignment="1">
      <alignment horizontal="center" vertical="center" wrapText="1"/>
    </xf>
    <xf numFmtId="49" fontId="15" fillId="4" borderId="2" xfId="0" applyNumberFormat="1" applyFont="1" applyFill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/>
    <xf numFmtId="49" fontId="16" fillId="6" borderId="2" xfId="0" applyNumberFormat="1" applyFont="1" applyFill="1" applyBorder="1" applyAlignment="1">
      <alignment horizontal="center" wrapText="1"/>
    </xf>
    <xf numFmtId="0" fontId="16" fillId="6" borderId="2" xfId="0" applyFont="1" applyFill="1" applyBorder="1" applyAlignment="1">
      <alignment wrapText="1"/>
    </xf>
    <xf numFmtId="0" fontId="16" fillId="4" borderId="2" xfId="0" applyFont="1" applyFill="1" applyBorder="1" applyAlignment="1">
      <alignment wrapText="1"/>
    </xf>
    <xf numFmtId="4" fontId="18" fillId="0" borderId="2" xfId="0" applyNumberFormat="1" applyFont="1" applyBorder="1"/>
    <xf numFmtId="4" fontId="0" fillId="0" borderId="0" xfId="0" applyNumberFormat="1"/>
    <xf numFmtId="49" fontId="15" fillId="0" borderId="2" xfId="0" applyNumberFormat="1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4" borderId="2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0" fontId="16" fillId="5" borderId="2" xfId="0" applyFont="1" applyFill="1" applyBorder="1" applyAlignment="1">
      <alignment wrapText="1"/>
    </xf>
    <xf numFmtId="0" fontId="13" fillId="4" borderId="2" xfId="0" applyFont="1" applyFill="1" applyBorder="1" applyAlignment="1">
      <alignment wrapText="1"/>
    </xf>
    <xf numFmtId="0" fontId="12" fillId="4" borderId="2" xfId="1" applyNumberFormat="1" applyFont="1" applyFill="1" applyBorder="1" applyAlignment="1" applyProtection="1">
      <alignment wrapText="1"/>
    </xf>
    <xf numFmtId="0" fontId="14" fillId="4" borderId="2" xfId="1" applyNumberFormat="1" applyFont="1" applyFill="1" applyBorder="1" applyAlignment="1" applyProtection="1">
      <alignment wrapText="1"/>
    </xf>
    <xf numFmtId="0" fontId="13" fillId="4" borderId="2" xfId="1" applyNumberFormat="1" applyFont="1" applyFill="1" applyBorder="1" applyAlignment="1" applyProtection="1">
      <alignment wrapText="1"/>
    </xf>
    <xf numFmtId="0" fontId="15" fillId="4" borderId="2" xfId="1" applyNumberFormat="1" applyFont="1" applyFill="1" applyBorder="1" applyAlignment="1" applyProtection="1">
      <alignment wrapText="1"/>
    </xf>
    <xf numFmtId="49" fontId="16" fillId="4" borderId="2" xfId="0" applyNumberFormat="1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wrapText="1"/>
    </xf>
    <xf numFmtId="49" fontId="17" fillId="6" borderId="2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right" wrapText="1"/>
    </xf>
    <xf numFmtId="0" fontId="16" fillId="4" borderId="5" xfId="0" applyFont="1" applyFill="1" applyBorder="1" applyAlignment="1">
      <alignment horizontal="right" wrapText="1"/>
    </xf>
    <xf numFmtId="0" fontId="17" fillId="4" borderId="4" xfId="0" applyFont="1" applyFill="1" applyBorder="1" applyAlignment="1">
      <alignment horizontal="right" wrapText="1"/>
    </xf>
    <xf numFmtId="0" fontId="17" fillId="4" borderId="5" xfId="0" applyFont="1" applyFill="1" applyBorder="1" applyAlignment="1">
      <alignment horizontal="right" wrapText="1"/>
    </xf>
    <xf numFmtId="0" fontId="19" fillId="4" borderId="5" xfId="0" applyFont="1" applyFill="1" applyBorder="1" applyAlignment="1">
      <alignment horizontal="right" wrapText="1"/>
    </xf>
    <xf numFmtId="49" fontId="17" fillId="4" borderId="4" xfId="0" applyNumberFormat="1" applyFont="1" applyFill="1" applyBorder="1" applyAlignment="1">
      <alignment horizontal="right" wrapText="1"/>
    </xf>
    <xf numFmtId="0" fontId="27" fillId="7" borderId="9" xfId="0" applyFont="1" applyFill="1" applyBorder="1" applyAlignment="1">
      <alignment horizontal="right" wrapText="1"/>
    </xf>
    <xf numFmtId="0" fontId="0" fillId="0" borderId="9" xfId="0" applyBorder="1" applyAlignment="1">
      <alignment horizontal="right" wrapText="1"/>
    </xf>
    <xf numFmtId="0" fontId="24" fillId="0" borderId="9" xfId="0" applyFont="1" applyBorder="1" applyAlignment="1">
      <alignment horizontal="right" wrapText="1"/>
    </xf>
    <xf numFmtId="0" fontId="27" fillId="0" borderId="9" xfId="0" applyFont="1" applyBorder="1" applyAlignment="1">
      <alignment horizontal="right" wrapText="1"/>
    </xf>
    <xf numFmtId="4" fontId="27" fillId="0" borderId="9" xfId="0" applyNumberFormat="1" applyFont="1" applyBorder="1" applyAlignment="1">
      <alignment horizontal="right" wrapText="1"/>
    </xf>
    <xf numFmtId="4" fontId="26" fillId="0" borderId="9" xfId="0" applyNumberFormat="1" applyFont="1" applyBorder="1" applyAlignment="1">
      <alignment horizontal="right" wrapText="1"/>
    </xf>
    <xf numFmtId="0" fontId="28" fillId="0" borderId="9" xfId="0" applyFont="1" applyBorder="1" applyAlignment="1">
      <alignment horizontal="right" wrapText="1"/>
    </xf>
    <xf numFmtId="4" fontId="25" fillId="0" borderId="9" xfId="0" applyNumberFormat="1" applyFont="1" applyBorder="1" applyAlignment="1">
      <alignment horizontal="right" wrapText="1"/>
    </xf>
    <xf numFmtId="0" fontId="0" fillId="0" borderId="9" xfId="0" applyFont="1" applyBorder="1" applyAlignment="1">
      <alignment horizontal="right" wrapText="1"/>
    </xf>
    <xf numFmtId="0" fontId="29" fillId="0" borderId="9" xfId="0" applyFont="1" applyBorder="1" applyAlignment="1">
      <alignment horizontal="right" wrapText="1"/>
    </xf>
    <xf numFmtId="4" fontId="30" fillId="0" borderId="9" xfId="0" applyNumberFormat="1" applyFont="1" applyBorder="1" applyAlignment="1">
      <alignment horizontal="right" wrapText="1"/>
    </xf>
    <xf numFmtId="4" fontId="29" fillId="0" borderId="9" xfId="0" applyNumberFormat="1" applyFont="1" applyBorder="1" applyAlignment="1">
      <alignment horizontal="right" wrapText="1"/>
    </xf>
    <xf numFmtId="4" fontId="28" fillId="0" borderId="9" xfId="0" applyNumberFormat="1" applyFont="1" applyBorder="1" applyAlignment="1">
      <alignment horizontal="right" wrapText="1"/>
    </xf>
    <xf numFmtId="164" fontId="32" fillId="0" borderId="9" xfId="5" applyFont="1" applyFill="1" applyBorder="1" applyAlignment="1">
      <alignment horizontal="right" wrapText="1"/>
    </xf>
    <xf numFmtId="0" fontId="33" fillId="8" borderId="9" xfId="0" applyFont="1" applyFill="1" applyBorder="1" applyAlignment="1">
      <alignment horizontal="right" wrapText="1"/>
    </xf>
    <xf numFmtId="0" fontId="34" fillId="8" borderId="9" xfId="0" applyFont="1" applyFill="1" applyBorder="1" applyAlignment="1">
      <alignment horizontal="right" wrapText="1"/>
    </xf>
    <xf numFmtId="4" fontId="24" fillId="0" borderId="9" xfId="0" applyNumberFormat="1" applyFont="1" applyBorder="1" applyAlignment="1">
      <alignment horizontal="right" wrapText="1"/>
    </xf>
    <xf numFmtId="0" fontId="17" fillId="6" borderId="8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wrapText="1"/>
    </xf>
    <xf numFmtId="49" fontId="19" fillId="4" borderId="2" xfId="0" applyNumberFormat="1" applyFont="1" applyFill="1" applyBorder="1" applyAlignment="1">
      <alignment horizontal="right" wrapText="1"/>
    </xf>
    <xf numFmtId="49" fontId="35" fillId="0" borderId="2" xfId="0" applyNumberFormat="1" applyFont="1" applyBorder="1" applyAlignment="1">
      <alignment horizontal="right" vertical="top" wrapText="1"/>
    </xf>
    <xf numFmtId="0" fontId="36" fillId="0" borderId="2" xfId="0" applyFont="1" applyBorder="1" applyAlignment="1">
      <alignment horizontal="right" vertical="top" wrapText="1"/>
    </xf>
    <xf numFmtId="49" fontId="36" fillId="0" borderId="2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2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</cellXfs>
  <cellStyles count="6">
    <cellStyle name="st24" xfId="2"/>
    <cellStyle name="xl23" xfId="3"/>
    <cellStyle name="xl24" xfId="4"/>
    <cellStyle name="xl34" xfId="1"/>
    <cellStyle name="ЗГ2" xfId="5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K190"/>
  <sheetViews>
    <sheetView zoomScaleNormal="100" workbookViewId="0">
      <selection activeCell="C1" sqref="C1:I3"/>
    </sheetView>
  </sheetViews>
  <sheetFormatPr defaultRowHeight="13.8"/>
  <cols>
    <col min="1" max="1" width="48.44140625" style="6" customWidth="1"/>
    <col min="2" max="2" width="8" style="1" customWidth="1"/>
    <col min="3" max="3" width="8.21875" style="1" customWidth="1"/>
    <col min="4" max="4" width="12.6640625" style="1" customWidth="1"/>
    <col min="5" max="6" width="9.6640625" style="1" customWidth="1"/>
    <col min="7" max="7" width="16" style="1" customWidth="1"/>
    <col min="8" max="8" width="17.33203125" style="1" customWidth="1"/>
    <col min="9" max="9" width="14.44140625" style="1" customWidth="1"/>
    <col min="10" max="10" width="8.88671875" style="1"/>
    <col min="11" max="11" width="19.77734375" style="1" customWidth="1"/>
    <col min="12" max="16384" width="8.88671875" style="1"/>
  </cols>
  <sheetData>
    <row r="1" spans="1:11">
      <c r="C1" s="118" t="s">
        <v>313</v>
      </c>
      <c r="D1" s="118"/>
      <c r="E1" s="118"/>
      <c r="F1" s="118"/>
      <c r="G1" s="118"/>
      <c r="H1" s="119"/>
      <c r="I1" s="119"/>
    </row>
    <row r="2" spans="1:11">
      <c r="C2" s="118"/>
      <c r="D2" s="118"/>
      <c r="E2" s="118"/>
      <c r="F2" s="118"/>
      <c r="G2" s="118"/>
      <c r="H2" s="119"/>
      <c r="I2" s="119"/>
    </row>
    <row r="3" spans="1:11" ht="31.8" customHeight="1">
      <c r="A3" s="2"/>
      <c r="B3" s="3"/>
      <c r="C3" s="118"/>
      <c r="D3" s="118"/>
      <c r="E3" s="118"/>
      <c r="F3" s="118"/>
      <c r="G3" s="118"/>
      <c r="H3" s="119"/>
      <c r="I3" s="119"/>
    </row>
    <row r="4" spans="1:11">
      <c r="B4" s="3"/>
      <c r="C4" s="7"/>
      <c r="D4" s="7"/>
      <c r="E4" s="7"/>
      <c r="F4" s="7"/>
      <c r="G4" s="7"/>
      <c r="H4" s="3"/>
    </row>
    <row r="5" spans="1:11" ht="14.4" thickBot="1">
      <c r="A5" s="121" t="s">
        <v>259</v>
      </c>
      <c r="B5" s="121"/>
      <c r="C5" s="121"/>
      <c r="D5" s="121"/>
      <c r="E5" s="121"/>
      <c r="F5" s="121"/>
      <c r="G5" s="121"/>
    </row>
    <row r="6" spans="1:11" ht="14.4" thickBot="1">
      <c r="A6" s="122"/>
      <c r="B6" s="122" t="s">
        <v>1</v>
      </c>
      <c r="C6" s="122" t="s">
        <v>134</v>
      </c>
      <c r="D6" s="122" t="s">
        <v>87</v>
      </c>
      <c r="E6" s="122" t="s">
        <v>2</v>
      </c>
      <c r="F6" s="123" t="s">
        <v>106</v>
      </c>
      <c r="G6" s="123" t="s">
        <v>265</v>
      </c>
      <c r="H6" s="120" t="s">
        <v>191</v>
      </c>
      <c r="I6" s="120" t="s">
        <v>190</v>
      </c>
    </row>
    <row r="7" spans="1:11" s="5" customFormat="1" ht="14.4" customHeight="1" thickBot="1">
      <c r="A7" s="122"/>
      <c r="B7" s="122"/>
      <c r="C7" s="122"/>
      <c r="D7" s="122"/>
      <c r="E7" s="122"/>
      <c r="F7" s="124"/>
      <c r="G7" s="124"/>
      <c r="H7" s="120"/>
      <c r="I7" s="120"/>
    </row>
    <row r="8" spans="1:11" ht="14.4" thickBot="1">
      <c r="A8" s="56" t="s">
        <v>135</v>
      </c>
      <c r="B8" s="56" t="s">
        <v>136</v>
      </c>
      <c r="C8" s="56" t="s">
        <v>137</v>
      </c>
      <c r="D8" s="56" t="s">
        <v>138</v>
      </c>
      <c r="E8" s="56" t="s">
        <v>139</v>
      </c>
      <c r="F8" s="116">
        <v>6</v>
      </c>
      <c r="G8" s="117">
        <v>7</v>
      </c>
      <c r="H8" s="115">
        <v>8</v>
      </c>
      <c r="I8" s="115">
        <v>9</v>
      </c>
    </row>
    <row r="9" spans="1:11" ht="31.8" customHeight="1" thickBot="1">
      <c r="A9" s="75" t="s">
        <v>3</v>
      </c>
      <c r="B9" s="58" t="s">
        <v>83</v>
      </c>
      <c r="C9" s="58"/>
      <c r="D9" s="59"/>
      <c r="E9" s="58"/>
      <c r="F9" s="37"/>
      <c r="G9" s="35">
        <v>17761934.420000002</v>
      </c>
      <c r="H9" s="39">
        <f>H10+H70+H106</f>
        <v>1535794.98</v>
      </c>
      <c r="I9" s="39">
        <f>G9+H9</f>
        <v>19297729.400000002</v>
      </c>
      <c r="K9" s="4"/>
    </row>
    <row r="10" spans="1:11" ht="15" thickBot="1">
      <c r="A10" s="76" t="s">
        <v>4</v>
      </c>
      <c r="B10" s="60" t="s">
        <v>83</v>
      </c>
      <c r="C10" s="60" t="s">
        <v>5</v>
      </c>
      <c r="D10" s="57"/>
      <c r="E10" s="60"/>
      <c r="F10" s="17"/>
      <c r="G10" s="18">
        <v>5248881</v>
      </c>
      <c r="H10" s="39">
        <f>H17+H49</f>
        <v>-9079.3199999999488</v>
      </c>
      <c r="I10" s="39">
        <f>I11+I17+I43+I48</f>
        <v>5239801.68</v>
      </c>
      <c r="K10" s="4"/>
    </row>
    <row r="11" spans="1:11" ht="64.8" customHeight="1" thickBot="1">
      <c r="A11" s="77" t="s">
        <v>6</v>
      </c>
      <c r="B11" s="61" t="s">
        <v>83</v>
      </c>
      <c r="C11" s="61" t="s">
        <v>7</v>
      </c>
      <c r="D11" s="62"/>
      <c r="E11" s="61"/>
      <c r="F11" s="31"/>
      <c r="G11" s="40">
        <v>126000</v>
      </c>
      <c r="H11" s="39"/>
      <c r="I11" s="40">
        <f>I12</f>
        <v>126000</v>
      </c>
    </row>
    <row r="12" spans="1:11" ht="62.4" customHeight="1" thickBot="1">
      <c r="A12" s="78" t="s">
        <v>105</v>
      </c>
      <c r="B12" s="63" t="s">
        <v>83</v>
      </c>
      <c r="C12" s="63" t="s">
        <v>7</v>
      </c>
      <c r="D12" s="64" t="s">
        <v>8</v>
      </c>
      <c r="E12" s="63"/>
      <c r="F12" s="20"/>
      <c r="G12" s="21">
        <v>126000</v>
      </c>
      <c r="H12" s="41"/>
      <c r="I12" s="21">
        <f t="shared" ref="I12:I13" si="0">I13</f>
        <v>126000</v>
      </c>
    </row>
    <row r="13" spans="1:11" ht="55.2" customHeight="1" thickBot="1">
      <c r="A13" s="78" t="s">
        <v>9</v>
      </c>
      <c r="B13" s="63" t="s">
        <v>84</v>
      </c>
      <c r="C13" s="63" t="s">
        <v>7</v>
      </c>
      <c r="D13" s="65" t="s">
        <v>10</v>
      </c>
      <c r="E13" s="63"/>
      <c r="F13" s="20"/>
      <c r="G13" s="21">
        <v>126000</v>
      </c>
      <c r="H13" s="41"/>
      <c r="I13" s="21">
        <f t="shared" si="0"/>
        <v>126000</v>
      </c>
    </row>
    <row r="14" spans="1:11" ht="33.6" customHeight="1" thickBot="1">
      <c r="A14" s="78" t="s">
        <v>11</v>
      </c>
      <c r="B14" s="63" t="s">
        <v>83</v>
      </c>
      <c r="C14" s="63" t="s">
        <v>7</v>
      </c>
      <c r="D14" s="65" t="s">
        <v>12</v>
      </c>
      <c r="E14" s="63"/>
      <c r="F14" s="22"/>
      <c r="G14" s="21">
        <v>126000</v>
      </c>
      <c r="H14" s="41"/>
      <c r="I14" s="41">
        <f>G14</f>
        <v>126000</v>
      </c>
    </row>
    <row r="15" spans="1:11" ht="69.599999999999994" customHeight="1" thickBot="1">
      <c r="A15" s="79" t="s">
        <v>18</v>
      </c>
      <c r="B15" s="63" t="s">
        <v>83</v>
      </c>
      <c r="C15" s="63" t="s">
        <v>7</v>
      </c>
      <c r="D15" s="65" t="s">
        <v>12</v>
      </c>
      <c r="E15" s="63" t="s">
        <v>140</v>
      </c>
      <c r="F15" s="22"/>
      <c r="G15" s="21">
        <v>126000</v>
      </c>
      <c r="H15" s="41"/>
      <c r="I15" s="41">
        <f>I16</f>
        <v>126000</v>
      </c>
    </row>
    <row r="16" spans="1:11" s="8" customFormat="1" ht="34.200000000000003" customHeight="1" thickBot="1">
      <c r="A16" s="79" t="s">
        <v>19</v>
      </c>
      <c r="B16" s="63" t="s">
        <v>83</v>
      </c>
      <c r="C16" s="63" t="s">
        <v>7</v>
      </c>
      <c r="D16" s="65" t="s">
        <v>12</v>
      </c>
      <c r="E16" s="63" t="s">
        <v>235</v>
      </c>
      <c r="F16" s="22" t="s">
        <v>107</v>
      </c>
      <c r="G16" s="21">
        <v>126000</v>
      </c>
      <c r="H16" s="41"/>
      <c r="I16" s="41">
        <f>G16</f>
        <v>126000</v>
      </c>
    </row>
    <row r="17" spans="1:9" ht="55.8" customHeight="1" thickBot="1">
      <c r="A17" s="77" t="s">
        <v>14</v>
      </c>
      <c r="B17" s="61" t="s">
        <v>83</v>
      </c>
      <c r="C17" s="61" t="s">
        <v>15</v>
      </c>
      <c r="D17" s="61"/>
      <c r="E17" s="61"/>
      <c r="F17" s="30"/>
      <c r="G17" s="40">
        <v>4720141</v>
      </c>
      <c r="H17" s="39">
        <f>H18</f>
        <v>-105079.31999999995</v>
      </c>
      <c r="I17" s="39">
        <f>H17+G17</f>
        <v>4615061.68</v>
      </c>
    </row>
    <row r="18" spans="1:9" ht="55.8" thickBot="1">
      <c r="A18" s="78" t="s">
        <v>105</v>
      </c>
      <c r="B18" s="63" t="s">
        <v>83</v>
      </c>
      <c r="C18" s="63" t="s">
        <v>15</v>
      </c>
      <c r="D18" s="65" t="s">
        <v>8</v>
      </c>
      <c r="E18" s="63"/>
      <c r="F18" s="22"/>
      <c r="G18" s="21">
        <v>4720141</v>
      </c>
      <c r="H18" s="41">
        <f>H19</f>
        <v>-105079.31999999995</v>
      </c>
      <c r="I18" s="41">
        <f>H18+G18</f>
        <v>4615061.68</v>
      </c>
    </row>
    <row r="19" spans="1:9" ht="55.8" thickBot="1">
      <c r="A19" s="78" t="s">
        <v>9</v>
      </c>
      <c r="B19" s="63" t="s">
        <v>83</v>
      </c>
      <c r="C19" s="63" t="s">
        <v>15</v>
      </c>
      <c r="D19" s="65" t="s">
        <v>10</v>
      </c>
      <c r="E19" s="63"/>
      <c r="F19" s="22"/>
      <c r="G19" s="21">
        <v>4720141</v>
      </c>
      <c r="H19" s="41">
        <f>H20</f>
        <v>-105079.31999999995</v>
      </c>
      <c r="I19" s="41">
        <f>H19+G19</f>
        <v>4615061.68</v>
      </c>
    </row>
    <row r="20" spans="1:9" ht="15" thickBot="1">
      <c r="A20" s="79" t="s">
        <v>16</v>
      </c>
      <c r="B20" s="63" t="s">
        <v>83</v>
      </c>
      <c r="C20" s="63" t="s">
        <v>15</v>
      </c>
      <c r="D20" s="63" t="s">
        <v>17</v>
      </c>
      <c r="E20" s="63" t="s">
        <v>142</v>
      </c>
      <c r="F20" s="22"/>
      <c r="G20" s="21">
        <v>3985215</v>
      </c>
      <c r="H20" s="41">
        <f>H21</f>
        <v>-105079.31999999995</v>
      </c>
      <c r="I20" s="41">
        <f>G20+H20</f>
        <v>3880135.68</v>
      </c>
    </row>
    <row r="21" spans="1:9" s="9" customFormat="1" ht="28.2" thickBot="1">
      <c r="A21" s="79" t="s">
        <v>13</v>
      </c>
      <c r="B21" s="63" t="s">
        <v>83</v>
      </c>
      <c r="C21" s="63" t="s">
        <v>15</v>
      </c>
      <c r="D21" s="63" t="s">
        <v>17</v>
      </c>
      <c r="E21" s="63" t="s">
        <v>147</v>
      </c>
      <c r="F21" s="22"/>
      <c r="G21" s="21">
        <v>954396</v>
      </c>
      <c r="H21" s="41">
        <f>H22+H23</f>
        <v>-105079.31999999995</v>
      </c>
      <c r="I21" s="41">
        <f>G21+H21</f>
        <v>849316.68</v>
      </c>
    </row>
    <row r="22" spans="1:9" ht="28.2" thickBot="1">
      <c r="A22" s="79" t="s">
        <v>20</v>
      </c>
      <c r="B22" s="63" t="s">
        <v>83</v>
      </c>
      <c r="C22" s="63" t="s">
        <v>15</v>
      </c>
      <c r="D22" s="63" t="s">
        <v>17</v>
      </c>
      <c r="E22" s="63" t="s">
        <v>236</v>
      </c>
      <c r="F22" s="22" t="s">
        <v>107</v>
      </c>
      <c r="G22" s="21">
        <v>849396</v>
      </c>
      <c r="H22" s="41">
        <f>I22-G22</f>
        <v>-113879.31999999995</v>
      </c>
      <c r="I22" s="41">
        <v>735516.68</v>
      </c>
    </row>
    <row r="23" spans="1:9" ht="28.2" thickBot="1">
      <c r="A23" s="79" t="s">
        <v>20</v>
      </c>
      <c r="B23" s="63" t="s">
        <v>83</v>
      </c>
      <c r="C23" s="63" t="s">
        <v>15</v>
      </c>
      <c r="D23" s="63" t="s">
        <v>17</v>
      </c>
      <c r="E23" s="63" t="s">
        <v>236</v>
      </c>
      <c r="F23" s="22" t="s">
        <v>262</v>
      </c>
      <c r="G23" s="21"/>
      <c r="H23" s="41">
        <v>8800</v>
      </c>
      <c r="I23" s="41">
        <f>H23</f>
        <v>8800</v>
      </c>
    </row>
    <row r="24" spans="1:9" ht="28.8" customHeight="1" thickBot="1">
      <c r="A24" s="80" t="s">
        <v>20</v>
      </c>
      <c r="B24" s="66" t="s">
        <v>83</v>
      </c>
      <c r="C24" s="66" t="s">
        <v>15</v>
      </c>
      <c r="D24" s="66" t="s">
        <v>17</v>
      </c>
      <c r="E24" s="66" t="s">
        <v>237</v>
      </c>
      <c r="F24" s="22" t="s">
        <v>108</v>
      </c>
      <c r="G24" s="21">
        <v>5000</v>
      </c>
      <c r="H24" s="41"/>
      <c r="I24" s="41">
        <f>G24</f>
        <v>5000</v>
      </c>
    </row>
    <row r="25" spans="1:9" s="8" customFormat="1" ht="28.2" thickBot="1">
      <c r="A25" s="80" t="s">
        <v>20</v>
      </c>
      <c r="B25" s="66" t="s">
        <v>83</v>
      </c>
      <c r="C25" s="66" t="s">
        <v>15</v>
      </c>
      <c r="D25" s="66" t="s">
        <v>17</v>
      </c>
      <c r="E25" s="66" t="s">
        <v>237</v>
      </c>
      <c r="F25" s="22" t="s">
        <v>107</v>
      </c>
      <c r="G25" s="21">
        <v>100000</v>
      </c>
      <c r="H25" s="41"/>
      <c r="I25" s="41">
        <f>G25</f>
        <v>100000</v>
      </c>
    </row>
    <row r="26" spans="1:9" s="8" customFormat="1" ht="15" thickBot="1">
      <c r="A26" s="80" t="s">
        <v>22</v>
      </c>
      <c r="B26" s="66" t="s">
        <v>83</v>
      </c>
      <c r="C26" s="66" t="s">
        <v>15</v>
      </c>
      <c r="D26" s="66" t="s">
        <v>17</v>
      </c>
      <c r="E26" s="66" t="s">
        <v>148</v>
      </c>
      <c r="F26" s="22"/>
      <c r="G26" s="21">
        <v>5000</v>
      </c>
      <c r="H26" s="41"/>
      <c r="I26" s="41">
        <f>G26</f>
        <v>5000</v>
      </c>
    </row>
    <row r="27" spans="1:9" s="8" customFormat="1" ht="15" thickBot="1">
      <c r="A27" s="80" t="s">
        <v>149</v>
      </c>
      <c r="B27" s="66" t="s">
        <v>83</v>
      </c>
      <c r="C27" s="66" t="s">
        <v>15</v>
      </c>
      <c r="D27" s="66" t="s">
        <v>17</v>
      </c>
      <c r="E27" s="66" t="s">
        <v>150</v>
      </c>
      <c r="F27" s="22" t="s">
        <v>107</v>
      </c>
      <c r="G27" s="21">
        <v>5000</v>
      </c>
      <c r="H27" s="41"/>
      <c r="I27" s="41">
        <f>G27</f>
        <v>5000</v>
      </c>
    </row>
    <row r="28" spans="1:9" s="8" customFormat="1" ht="69.599999999999994" thickBot="1">
      <c r="A28" s="80" t="s">
        <v>18</v>
      </c>
      <c r="B28" s="67" t="s">
        <v>83</v>
      </c>
      <c r="C28" s="67" t="s">
        <v>15</v>
      </c>
      <c r="D28" s="67" t="s">
        <v>17</v>
      </c>
      <c r="E28" s="67" t="s">
        <v>140</v>
      </c>
      <c r="F28" s="22"/>
      <c r="G28" s="21">
        <v>3025819</v>
      </c>
      <c r="H28" s="41"/>
      <c r="I28" s="41">
        <f>I29</f>
        <v>3025819</v>
      </c>
    </row>
    <row r="29" spans="1:9" ht="28.2" thickBot="1">
      <c r="A29" s="80" t="s">
        <v>19</v>
      </c>
      <c r="B29" s="66" t="s">
        <v>83</v>
      </c>
      <c r="C29" s="66" t="s">
        <v>15</v>
      </c>
      <c r="D29" s="66" t="s">
        <v>17</v>
      </c>
      <c r="E29" s="66" t="s">
        <v>141</v>
      </c>
      <c r="F29" s="22"/>
      <c r="G29" s="21">
        <v>3025819</v>
      </c>
      <c r="H29" s="41"/>
      <c r="I29" s="41">
        <f>G29</f>
        <v>3025819</v>
      </c>
    </row>
    <row r="30" spans="1:9" ht="69.599999999999994" thickBot="1">
      <c r="A30" s="80" t="s">
        <v>18</v>
      </c>
      <c r="B30" s="66" t="s">
        <v>83</v>
      </c>
      <c r="C30" s="66" t="s">
        <v>15</v>
      </c>
      <c r="D30" s="66" t="s">
        <v>238</v>
      </c>
      <c r="E30" s="66" t="s">
        <v>140</v>
      </c>
      <c r="F30" s="22"/>
      <c r="G30" s="21">
        <v>1102503</v>
      </c>
      <c r="H30" s="41"/>
      <c r="I30" s="41">
        <f>G30</f>
        <v>1102503</v>
      </c>
    </row>
    <row r="31" spans="1:9" ht="28.2" thickBot="1">
      <c r="A31" s="80" t="s">
        <v>19</v>
      </c>
      <c r="B31" s="66" t="s">
        <v>83</v>
      </c>
      <c r="C31" s="66" t="s">
        <v>239</v>
      </c>
      <c r="D31" s="66" t="s">
        <v>238</v>
      </c>
      <c r="E31" s="66" t="s">
        <v>141</v>
      </c>
      <c r="F31" s="22"/>
      <c r="G31" s="21">
        <v>1102503</v>
      </c>
      <c r="H31" s="41"/>
      <c r="I31" s="41">
        <f>G31</f>
        <v>1102503</v>
      </c>
    </row>
    <row r="32" spans="1:9" s="8" customFormat="1" ht="28.2" thickBot="1">
      <c r="A32" s="71" t="s">
        <v>143</v>
      </c>
      <c r="B32" s="67" t="s">
        <v>83</v>
      </c>
      <c r="C32" s="67" t="s">
        <v>15</v>
      </c>
      <c r="D32" s="67" t="s">
        <v>238</v>
      </c>
      <c r="E32" s="67" t="s">
        <v>144</v>
      </c>
      <c r="F32" s="22" t="s">
        <v>107</v>
      </c>
      <c r="G32" s="21">
        <v>846776</v>
      </c>
      <c r="H32" s="41"/>
      <c r="I32" s="41">
        <f>G32</f>
        <v>846776</v>
      </c>
    </row>
    <row r="33" spans="1:9" s="8" customFormat="1" ht="55.8" thickBot="1">
      <c r="A33" s="71" t="s">
        <v>145</v>
      </c>
      <c r="B33" s="67" t="s">
        <v>83</v>
      </c>
      <c r="C33" s="67" t="s">
        <v>239</v>
      </c>
      <c r="D33" s="67" t="s">
        <v>238</v>
      </c>
      <c r="E33" s="67" t="s">
        <v>146</v>
      </c>
      <c r="F33" s="22" t="s">
        <v>107</v>
      </c>
      <c r="G33" s="21">
        <v>255727</v>
      </c>
      <c r="H33" s="41"/>
      <c r="I33" s="41">
        <f>H33+G33</f>
        <v>255727</v>
      </c>
    </row>
    <row r="34" spans="1:9" s="8" customFormat="1" ht="69.599999999999994" thickBot="1">
      <c r="A34" s="71" t="s">
        <v>18</v>
      </c>
      <c r="B34" s="67" t="s">
        <v>83</v>
      </c>
      <c r="C34" s="67" t="s">
        <v>15</v>
      </c>
      <c r="D34" s="67" t="s">
        <v>240</v>
      </c>
      <c r="E34" s="67" t="s">
        <v>140</v>
      </c>
      <c r="F34" s="22"/>
      <c r="G34" s="21">
        <v>1923316</v>
      </c>
      <c r="H34" s="41"/>
      <c r="I34" s="41">
        <f>G34</f>
        <v>1923316</v>
      </c>
    </row>
    <row r="35" spans="1:9" s="8" customFormat="1" ht="28.2" thickBot="1">
      <c r="A35" s="71" t="s">
        <v>19</v>
      </c>
      <c r="B35" s="67" t="s">
        <v>83</v>
      </c>
      <c r="C35" s="67" t="s">
        <v>15</v>
      </c>
      <c r="D35" s="67" t="s">
        <v>240</v>
      </c>
      <c r="E35" s="67" t="s">
        <v>141</v>
      </c>
      <c r="F35" s="22"/>
      <c r="G35" s="21">
        <v>1923316</v>
      </c>
      <c r="H35" s="41"/>
      <c r="I35" s="41">
        <f>G35</f>
        <v>1923316</v>
      </c>
    </row>
    <row r="36" spans="1:9" s="8" customFormat="1" ht="28.2" thickBot="1">
      <c r="A36" s="80" t="s">
        <v>143</v>
      </c>
      <c r="B36" s="67" t="s">
        <v>83</v>
      </c>
      <c r="C36" s="67" t="s">
        <v>15</v>
      </c>
      <c r="D36" s="67" t="s">
        <v>240</v>
      </c>
      <c r="E36" s="67" t="s">
        <v>144</v>
      </c>
      <c r="F36" s="22" t="s">
        <v>107</v>
      </c>
      <c r="G36" s="21">
        <v>1477201</v>
      </c>
      <c r="H36" s="41"/>
      <c r="I36" s="21">
        <v>1477201</v>
      </c>
    </row>
    <row r="37" spans="1:9" ht="55.8" thickBot="1">
      <c r="A37" s="71" t="s">
        <v>145</v>
      </c>
      <c r="B37" s="67" t="s">
        <v>83</v>
      </c>
      <c r="C37" s="67" t="s">
        <v>15</v>
      </c>
      <c r="D37" s="67" t="s">
        <v>240</v>
      </c>
      <c r="E37" s="68" t="s">
        <v>146</v>
      </c>
      <c r="F37" s="69" t="s">
        <v>107</v>
      </c>
      <c r="G37" s="21">
        <v>446115</v>
      </c>
      <c r="H37" s="41"/>
      <c r="I37" s="21">
        <v>446115</v>
      </c>
    </row>
    <row r="38" spans="1:9" s="8" customFormat="1" ht="69.599999999999994" thickBot="1">
      <c r="A38" s="71" t="s">
        <v>18</v>
      </c>
      <c r="B38" s="67" t="s">
        <v>83</v>
      </c>
      <c r="C38" s="67" t="s">
        <v>15</v>
      </c>
      <c r="D38" s="67" t="s">
        <v>23</v>
      </c>
      <c r="E38" s="68" t="s">
        <v>140</v>
      </c>
      <c r="F38" s="22"/>
      <c r="G38" s="21">
        <v>734926</v>
      </c>
      <c r="H38" s="41"/>
      <c r="I38" s="21">
        <v>734926</v>
      </c>
    </row>
    <row r="39" spans="1:9" ht="42" thickBot="1">
      <c r="A39" s="71" t="s">
        <v>241</v>
      </c>
      <c r="B39" s="67" t="s">
        <v>83</v>
      </c>
      <c r="C39" s="67" t="s">
        <v>15</v>
      </c>
      <c r="D39" s="67" t="s">
        <v>23</v>
      </c>
      <c r="E39" s="68" t="s">
        <v>141</v>
      </c>
      <c r="F39" s="22"/>
      <c r="G39" s="21">
        <v>734926</v>
      </c>
      <c r="H39" s="41"/>
      <c r="I39" s="21">
        <v>734926</v>
      </c>
    </row>
    <row r="40" spans="1:9" s="8" customFormat="1" ht="28.2" thickBot="1">
      <c r="A40" s="71" t="s">
        <v>143</v>
      </c>
      <c r="B40" s="67" t="s">
        <v>83</v>
      </c>
      <c r="C40" s="67" t="s">
        <v>15</v>
      </c>
      <c r="D40" s="67" t="s">
        <v>23</v>
      </c>
      <c r="E40" s="68" t="s">
        <v>144</v>
      </c>
      <c r="F40" s="22" t="s">
        <v>107</v>
      </c>
      <c r="G40" s="21">
        <v>564459</v>
      </c>
      <c r="H40" s="41"/>
      <c r="I40" s="21">
        <v>564459</v>
      </c>
    </row>
    <row r="41" spans="1:9" ht="55.8" thickBot="1">
      <c r="A41" s="80" t="s">
        <v>145</v>
      </c>
      <c r="B41" s="67" t="s">
        <v>83</v>
      </c>
      <c r="C41" s="67" t="s">
        <v>15</v>
      </c>
      <c r="D41" s="67" t="s">
        <v>23</v>
      </c>
      <c r="E41" s="68" t="s">
        <v>146</v>
      </c>
      <c r="F41" s="22" t="s">
        <v>107</v>
      </c>
      <c r="G41" s="21">
        <v>170467</v>
      </c>
      <c r="H41" s="41"/>
      <c r="I41" s="21">
        <v>170467</v>
      </c>
    </row>
    <row r="42" spans="1:9" ht="15" thickBot="1">
      <c r="A42" s="77" t="s">
        <v>24</v>
      </c>
      <c r="B42" s="61" t="s">
        <v>83</v>
      </c>
      <c r="C42" s="61" t="s">
        <v>25</v>
      </c>
      <c r="D42" s="61"/>
      <c r="E42" s="87"/>
      <c r="F42" s="27"/>
      <c r="G42" s="28">
        <v>28740</v>
      </c>
      <c r="H42" s="39"/>
      <c r="I42" s="39">
        <f>G42</f>
        <v>28740</v>
      </c>
    </row>
    <row r="43" spans="1:9" ht="54.6" customHeight="1" thickBot="1">
      <c r="A43" s="80" t="s">
        <v>105</v>
      </c>
      <c r="B43" s="67" t="s">
        <v>83</v>
      </c>
      <c r="C43" s="67" t="s">
        <v>25</v>
      </c>
      <c r="D43" s="67" t="s">
        <v>26</v>
      </c>
      <c r="E43" s="67"/>
      <c r="F43" s="22" t="s">
        <v>107</v>
      </c>
      <c r="G43" s="21">
        <v>28740</v>
      </c>
      <c r="H43" s="41"/>
      <c r="I43" s="41">
        <f>I44</f>
        <v>28740</v>
      </c>
    </row>
    <row r="44" spans="1:9" s="8" customFormat="1" ht="55.8" thickBot="1">
      <c r="A44" s="80" t="s">
        <v>9</v>
      </c>
      <c r="B44" s="67" t="s">
        <v>83</v>
      </c>
      <c r="C44" s="67" t="s">
        <v>25</v>
      </c>
      <c r="D44" s="67" t="s">
        <v>10</v>
      </c>
      <c r="E44" s="67"/>
      <c r="F44" s="22" t="s">
        <v>107</v>
      </c>
      <c r="G44" s="21">
        <v>28740</v>
      </c>
      <c r="H44" s="41"/>
      <c r="I44" s="41">
        <f>I45</f>
        <v>28740</v>
      </c>
    </row>
    <row r="45" spans="1:9" s="8" customFormat="1" ht="15" thickBot="1">
      <c r="A45" s="80" t="s">
        <v>151</v>
      </c>
      <c r="B45" s="67" t="s">
        <v>83</v>
      </c>
      <c r="C45" s="67" t="s">
        <v>25</v>
      </c>
      <c r="D45" s="67" t="s">
        <v>27</v>
      </c>
      <c r="E45" s="67"/>
      <c r="F45" s="22"/>
      <c r="G45" s="21">
        <v>28740</v>
      </c>
      <c r="H45" s="41"/>
      <c r="I45" s="41">
        <f>I46</f>
        <v>28740</v>
      </c>
    </row>
    <row r="46" spans="1:9" ht="24" customHeight="1" thickBot="1">
      <c r="A46" s="80" t="s">
        <v>22</v>
      </c>
      <c r="B46" s="67" t="s">
        <v>83</v>
      </c>
      <c r="C46" s="67" t="s">
        <v>25</v>
      </c>
      <c r="D46" s="67" t="s">
        <v>27</v>
      </c>
      <c r="E46" s="67" t="s">
        <v>148</v>
      </c>
      <c r="F46" s="25"/>
      <c r="G46" s="26">
        <v>28740</v>
      </c>
      <c r="H46" s="41"/>
      <c r="I46" s="41">
        <f>I47</f>
        <v>28740</v>
      </c>
    </row>
    <row r="47" spans="1:9" ht="15" thickBot="1">
      <c r="A47" s="80" t="s">
        <v>24</v>
      </c>
      <c r="B47" s="67" t="s">
        <v>83</v>
      </c>
      <c r="C47" s="67" t="s">
        <v>25</v>
      </c>
      <c r="D47" s="67" t="s">
        <v>27</v>
      </c>
      <c r="E47" s="67" t="s">
        <v>152</v>
      </c>
      <c r="F47" s="22" t="s">
        <v>107</v>
      </c>
      <c r="G47" s="21">
        <v>28740</v>
      </c>
      <c r="H47" s="41"/>
      <c r="I47" s="41">
        <f>G47</f>
        <v>28740</v>
      </c>
    </row>
    <row r="48" spans="1:9" ht="15" thickBot="1">
      <c r="A48" s="77" t="s">
        <v>28</v>
      </c>
      <c r="B48" s="61" t="s">
        <v>83</v>
      </c>
      <c r="C48" s="61" t="s">
        <v>29</v>
      </c>
      <c r="D48" s="61"/>
      <c r="E48" s="61"/>
      <c r="F48" s="27"/>
      <c r="G48" s="28">
        <v>374000</v>
      </c>
      <c r="H48" s="39">
        <f>H49</f>
        <v>96000</v>
      </c>
      <c r="I48" s="39">
        <f>I49</f>
        <v>470000</v>
      </c>
    </row>
    <row r="49" spans="1:9" ht="55.8" thickBot="1">
      <c r="A49" s="80" t="s">
        <v>105</v>
      </c>
      <c r="B49" s="67" t="s">
        <v>83</v>
      </c>
      <c r="C49" s="67" t="s">
        <v>29</v>
      </c>
      <c r="D49" s="67" t="s">
        <v>153</v>
      </c>
      <c r="E49" s="67"/>
      <c r="F49" s="22"/>
      <c r="G49" s="21">
        <v>374000</v>
      </c>
      <c r="H49" s="41">
        <f>H50</f>
        <v>96000</v>
      </c>
      <c r="I49" s="41">
        <f t="shared" ref="I49:I50" si="1">I50</f>
        <v>470000</v>
      </c>
    </row>
    <row r="50" spans="1:9" ht="55.8" thickBot="1">
      <c r="A50" s="80" t="s">
        <v>9</v>
      </c>
      <c r="B50" s="67" t="s">
        <v>83</v>
      </c>
      <c r="C50" s="67" t="s">
        <v>154</v>
      </c>
      <c r="D50" s="67" t="s">
        <v>10</v>
      </c>
      <c r="E50" s="67"/>
      <c r="F50" s="22"/>
      <c r="G50" s="21">
        <v>374000</v>
      </c>
      <c r="H50" s="41">
        <f>H51</f>
        <v>96000</v>
      </c>
      <c r="I50" s="41">
        <f t="shared" si="1"/>
        <v>470000</v>
      </c>
    </row>
    <row r="51" spans="1:9" ht="28.2" thickBot="1">
      <c r="A51" s="80" t="s">
        <v>155</v>
      </c>
      <c r="B51" s="67" t="s">
        <v>84</v>
      </c>
      <c r="C51" s="67" t="s">
        <v>29</v>
      </c>
      <c r="D51" s="67" t="s">
        <v>30</v>
      </c>
      <c r="E51" s="67"/>
      <c r="F51" s="22"/>
      <c r="G51" s="21">
        <v>374000</v>
      </c>
      <c r="H51" s="41">
        <f>H52</f>
        <v>96000</v>
      </c>
      <c r="I51" s="41">
        <f>I52+I56</f>
        <v>470000</v>
      </c>
    </row>
    <row r="52" spans="1:9" s="8" customFormat="1" ht="28.2" thickBot="1">
      <c r="A52" s="71" t="s">
        <v>13</v>
      </c>
      <c r="B52" s="68" t="s">
        <v>84</v>
      </c>
      <c r="C52" s="68" t="s">
        <v>29</v>
      </c>
      <c r="D52" s="68" t="s">
        <v>30</v>
      </c>
      <c r="E52" s="70" t="s">
        <v>147</v>
      </c>
      <c r="F52" s="22"/>
      <c r="G52" s="21">
        <v>370000</v>
      </c>
      <c r="H52" s="41">
        <f>H53+H54</f>
        <v>96000</v>
      </c>
      <c r="I52" s="41">
        <f>I53+I54+I55</f>
        <v>466000</v>
      </c>
    </row>
    <row r="53" spans="1:9" ht="28.2" thickBot="1">
      <c r="A53" s="71" t="s">
        <v>20</v>
      </c>
      <c r="B53" s="68" t="s">
        <v>84</v>
      </c>
      <c r="C53" s="68" t="s">
        <v>29</v>
      </c>
      <c r="D53" s="68" t="s">
        <v>30</v>
      </c>
      <c r="E53" s="68" t="s">
        <v>236</v>
      </c>
      <c r="F53" s="25" t="s">
        <v>107</v>
      </c>
      <c r="G53" s="26">
        <v>355000</v>
      </c>
      <c r="H53" s="41">
        <f>I53-G53</f>
        <v>-59000</v>
      </c>
      <c r="I53" s="41">
        <v>296000</v>
      </c>
    </row>
    <row r="54" spans="1:9" ht="27.6" customHeight="1" thickBot="1">
      <c r="A54" s="71" t="s">
        <v>20</v>
      </c>
      <c r="B54" s="68" t="s">
        <v>84</v>
      </c>
      <c r="C54" s="68" t="s">
        <v>29</v>
      </c>
      <c r="D54" s="68" t="s">
        <v>30</v>
      </c>
      <c r="E54" s="68" t="s">
        <v>236</v>
      </c>
      <c r="F54" s="25" t="s">
        <v>262</v>
      </c>
      <c r="G54" s="26"/>
      <c r="H54" s="41">
        <v>155000</v>
      </c>
      <c r="I54" s="41">
        <f>H54</f>
        <v>155000</v>
      </c>
    </row>
    <row r="55" spans="1:9" ht="28.2" thickBot="1">
      <c r="A55" s="71" t="s">
        <v>20</v>
      </c>
      <c r="B55" s="68" t="s">
        <v>84</v>
      </c>
      <c r="C55" s="68" t="s">
        <v>29</v>
      </c>
      <c r="D55" s="68" t="s">
        <v>30</v>
      </c>
      <c r="E55" s="68" t="s">
        <v>237</v>
      </c>
      <c r="F55" s="22" t="s">
        <v>108</v>
      </c>
      <c r="G55" s="21">
        <v>15000</v>
      </c>
      <c r="H55" s="41"/>
      <c r="I55" s="41">
        <f>H55+G55</f>
        <v>15000</v>
      </c>
    </row>
    <row r="56" spans="1:9" ht="15" thickBot="1">
      <c r="A56" s="71" t="s">
        <v>22</v>
      </c>
      <c r="B56" s="68" t="s">
        <v>84</v>
      </c>
      <c r="C56" s="68" t="s">
        <v>154</v>
      </c>
      <c r="D56" s="68" t="s">
        <v>30</v>
      </c>
      <c r="E56" s="68" t="s">
        <v>148</v>
      </c>
      <c r="F56" s="22"/>
      <c r="G56" s="21">
        <v>4000</v>
      </c>
      <c r="H56" s="41"/>
      <c r="I56" s="41">
        <f>G56</f>
        <v>4000</v>
      </c>
    </row>
    <row r="57" spans="1:9" ht="15" thickBot="1">
      <c r="A57" s="71" t="s">
        <v>149</v>
      </c>
      <c r="B57" s="68" t="s">
        <v>83</v>
      </c>
      <c r="C57" s="68" t="s">
        <v>29</v>
      </c>
      <c r="D57" s="68" t="s">
        <v>30</v>
      </c>
      <c r="E57" s="68" t="s">
        <v>150</v>
      </c>
      <c r="F57" s="22"/>
      <c r="G57" s="21">
        <v>4000</v>
      </c>
      <c r="H57" s="41"/>
      <c r="I57" s="41">
        <f>G57</f>
        <v>4000</v>
      </c>
    </row>
    <row r="58" spans="1:9" ht="15" thickBot="1">
      <c r="A58" s="86" t="s">
        <v>31</v>
      </c>
      <c r="B58" s="61" t="s">
        <v>83</v>
      </c>
      <c r="C58" s="61" t="s">
        <v>32</v>
      </c>
      <c r="D58" s="61"/>
      <c r="E58" s="87"/>
      <c r="F58" s="27"/>
      <c r="G58" s="28">
        <v>54734</v>
      </c>
      <c r="H58" s="39"/>
      <c r="I58" s="39">
        <f>I59</f>
        <v>54734</v>
      </c>
    </row>
    <row r="59" spans="1:9" ht="15" thickBot="1">
      <c r="A59" s="71" t="s">
        <v>156</v>
      </c>
      <c r="B59" s="67" t="s">
        <v>83</v>
      </c>
      <c r="C59" s="67" t="s">
        <v>33</v>
      </c>
      <c r="D59" s="67"/>
      <c r="E59" s="68"/>
      <c r="F59" s="22"/>
      <c r="G59" s="21">
        <v>54734</v>
      </c>
      <c r="H59" s="41"/>
      <c r="I59" s="41">
        <f>G59</f>
        <v>54734</v>
      </c>
    </row>
    <row r="60" spans="1:9" ht="28.2" thickBot="1">
      <c r="A60" s="80" t="s">
        <v>34</v>
      </c>
      <c r="B60" s="67" t="s">
        <v>83</v>
      </c>
      <c r="C60" s="67" t="s">
        <v>33</v>
      </c>
      <c r="D60" s="67" t="s">
        <v>35</v>
      </c>
      <c r="E60" s="67"/>
      <c r="F60" s="22"/>
      <c r="G60" s="21">
        <v>54734</v>
      </c>
      <c r="H60" s="41"/>
      <c r="I60" s="41">
        <f>G60</f>
        <v>54734</v>
      </c>
    </row>
    <row r="61" spans="1:9" ht="42" thickBot="1">
      <c r="A61" s="80" t="s">
        <v>157</v>
      </c>
      <c r="B61" s="67" t="s">
        <v>83</v>
      </c>
      <c r="C61" s="67" t="s">
        <v>33</v>
      </c>
      <c r="D61" s="67" t="s">
        <v>36</v>
      </c>
      <c r="E61" s="67"/>
      <c r="F61" s="22"/>
      <c r="G61" s="21">
        <v>54734</v>
      </c>
      <c r="H61" s="41"/>
      <c r="I61" s="41">
        <f t="shared" ref="I61:I67" si="2">G61</f>
        <v>54734</v>
      </c>
    </row>
    <row r="62" spans="1:9" ht="69.599999999999994" thickBot="1">
      <c r="A62" s="80" t="s">
        <v>37</v>
      </c>
      <c r="B62" s="67" t="s">
        <v>83</v>
      </c>
      <c r="C62" s="67" t="s">
        <v>33</v>
      </c>
      <c r="D62" s="67" t="s">
        <v>36</v>
      </c>
      <c r="E62" s="67" t="s">
        <v>140</v>
      </c>
      <c r="F62" s="22"/>
      <c r="G62" s="21">
        <v>49422</v>
      </c>
      <c r="H62" s="41"/>
      <c r="I62" s="41">
        <f t="shared" si="2"/>
        <v>49422</v>
      </c>
    </row>
    <row r="63" spans="1:9" s="8" customFormat="1" ht="28.2" thickBot="1">
      <c r="A63" s="71" t="s">
        <v>19</v>
      </c>
      <c r="B63" s="67" t="s">
        <v>83</v>
      </c>
      <c r="C63" s="67" t="s">
        <v>33</v>
      </c>
      <c r="D63" s="67" t="s">
        <v>36</v>
      </c>
      <c r="E63" s="67" t="s">
        <v>141</v>
      </c>
      <c r="F63" s="22"/>
      <c r="G63" s="21">
        <v>49422</v>
      </c>
      <c r="H63" s="41"/>
      <c r="I63" s="41">
        <f t="shared" si="2"/>
        <v>49422</v>
      </c>
    </row>
    <row r="64" spans="1:9" s="8" customFormat="1" ht="28.2" thickBot="1">
      <c r="A64" s="80" t="s">
        <v>143</v>
      </c>
      <c r="B64" s="67" t="s">
        <v>83</v>
      </c>
      <c r="C64" s="67" t="s">
        <v>33</v>
      </c>
      <c r="D64" s="67" t="s">
        <v>36</v>
      </c>
      <c r="E64" s="67" t="s">
        <v>144</v>
      </c>
      <c r="F64" s="22" t="s">
        <v>107</v>
      </c>
      <c r="G64" s="21">
        <v>37958</v>
      </c>
      <c r="H64" s="41"/>
      <c r="I64" s="41">
        <f t="shared" si="2"/>
        <v>37958</v>
      </c>
    </row>
    <row r="65" spans="1:9" s="8" customFormat="1" ht="55.8" thickBot="1">
      <c r="A65" s="71" t="s">
        <v>145</v>
      </c>
      <c r="B65" s="67" t="s">
        <v>83</v>
      </c>
      <c r="C65" s="67" t="s">
        <v>33</v>
      </c>
      <c r="D65" s="67" t="s">
        <v>36</v>
      </c>
      <c r="E65" s="67" t="s">
        <v>146</v>
      </c>
      <c r="F65" s="22" t="s">
        <v>107</v>
      </c>
      <c r="G65" s="21">
        <v>11464</v>
      </c>
      <c r="H65" s="41"/>
      <c r="I65" s="41">
        <f t="shared" si="2"/>
        <v>11464</v>
      </c>
    </row>
    <row r="66" spans="1:9" ht="28.2" thickBot="1">
      <c r="A66" s="80" t="s">
        <v>13</v>
      </c>
      <c r="B66" s="67" t="s">
        <v>83</v>
      </c>
      <c r="C66" s="67" t="s">
        <v>33</v>
      </c>
      <c r="D66" s="67" t="s">
        <v>36</v>
      </c>
      <c r="E66" s="67" t="s">
        <v>147</v>
      </c>
      <c r="F66" s="29"/>
      <c r="G66" s="16">
        <v>5312</v>
      </c>
      <c r="H66" s="41"/>
      <c r="I66" s="41">
        <f t="shared" si="2"/>
        <v>5312</v>
      </c>
    </row>
    <row r="67" spans="1:9" ht="28.2" thickBot="1">
      <c r="A67" s="80" t="s">
        <v>20</v>
      </c>
      <c r="B67" s="67" t="s">
        <v>83</v>
      </c>
      <c r="C67" s="67" t="s">
        <v>33</v>
      </c>
      <c r="D67" s="67" t="s">
        <v>36</v>
      </c>
      <c r="E67" s="67" t="s">
        <v>236</v>
      </c>
      <c r="F67" s="22" t="s">
        <v>107</v>
      </c>
      <c r="G67" s="21">
        <v>5312</v>
      </c>
      <c r="H67" s="41"/>
      <c r="I67" s="41">
        <f t="shared" si="2"/>
        <v>5312</v>
      </c>
    </row>
    <row r="68" spans="1:9" ht="28.2" thickBot="1">
      <c r="A68" s="86" t="s">
        <v>158</v>
      </c>
      <c r="B68" s="61" t="s">
        <v>83</v>
      </c>
      <c r="C68" s="61" t="s">
        <v>159</v>
      </c>
      <c r="D68" s="61"/>
      <c r="E68" s="61"/>
      <c r="F68" s="27"/>
      <c r="G68" s="28">
        <v>750000</v>
      </c>
      <c r="H68" s="39">
        <f>H69</f>
        <v>-120000</v>
      </c>
      <c r="I68" s="39">
        <f>H68+G68</f>
        <v>630000</v>
      </c>
    </row>
    <row r="69" spans="1:9" ht="42" thickBot="1">
      <c r="A69" s="71" t="s">
        <v>39</v>
      </c>
      <c r="B69" s="67" t="s">
        <v>83</v>
      </c>
      <c r="C69" s="67" t="s">
        <v>38</v>
      </c>
      <c r="D69" s="67"/>
      <c r="E69" s="67"/>
      <c r="F69" s="22"/>
      <c r="G69" s="21">
        <v>750000</v>
      </c>
      <c r="H69" s="41">
        <f>H70</f>
        <v>-120000</v>
      </c>
      <c r="I69" s="41">
        <f>H69+G69</f>
        <v>630000</v>
      </c>
    </row>
    <row r="70" spans="1:9" ht="42" thickBot="1">
      <c r="A70" s="80" t="s">
        <v>40</v>
      </c>
      <c r="B70" s="67" t="s">
        <v>83</v>
      </c>
      <c r="C70" s="67" t="s">
        <v>38</v>
      </c>
      <c r="D70" s="67" t="s">
        <v>41</v>
      </c>
      <c r="E70" s="67"/>
      <c r="F70" s="22"/>
      <c r="G70" s="21">
        <v>750000</v>
      </c>
      <c r="H70" s="41">
        <f>H71</f>
        <v>-120000</v>
      </c>
      <c r="I70" s="41">
        <f>G70+H70</f>
        <v>630000</v>
      </c>
    </row>
    <row r="71" spans="1:9" s="8" customFormat="1" ht="28.2" thickBot="1">
      <c r="A71" s="71" t="s">
        <v>160</v>
      </c>
      <c r="B71" s="67" t="s">
        <v>83</v>
      </c>
      <c r="C71" s="67" t="s">
        <v>38</v>
      </c>
      <c r="D71" s="67" t="s">
        <v>43</v>
      </c>
      <c r="E71" s="67"/>
      <c r="F71" s="22"/>
      <c r="G71" s="21">
        <f>G72+G75</f>
        <v>750000</v>
      </c>
      <c r="H71" s="41">
        <f>H72+H75</f>
        <v>-120000</v>
      </c>
      <c r="I71" s="41">
        <f>I72+I75</f>
        <v>630000</v>
      </c>
    </row>
    <row r="72" spans="1:9" s="8" customFormat="1" ht="28.2" thickBot="1">
      <c r="A72" s="80" t="s">
        <v>44</v>
      </c>
      <c r="B72" s="67" t="s">
        <v>83</v>
      </c>
      <c r="C72" s="67" t="s">
        <v>38</v>
      </c>
      <c r="D72" s="67" t="s">
        <v>45</v>
      </c>
      <c r="E72" s="67"/>
      <c r="F72" s="22"/>
      <c r="G72" s="21">
        <v>300000</v>
      </c>
      <c r="H72" s="41">
        <f>H73</f>
        <v>-60000</v>
      </c>
      <c r="I72" s="41">
        <f>I73</f>
        <v>240000</v>
      </c>
    </row>
    <row r="73" spans="1:9" s="8" customFormat="1" ht="28.2" thickBot="1">
      <c r="A73" s="80" t="s">
        <v>13</v>
      </c>
      <c r="B73" s="67" t="s">
        <v>83</v>
      </c>
      <c r="C73" s="67" t="s">
        <v>38</v>
      </c>
      <c r="D73" s="67" t="s">
        <v>46</v>
      </c>
      <c r="E73" s="67" t="s">
        <v>147</v>
      </c>
      <c r="F73" s="22"/>
      <c r="G73" s="21">
        <v>300000</v>
      </c>
      <c r="H73" s="41">
        <f>H74</f>
        <v>-60000</v>
      </c>
      <c r="I73" s="41">
        <f>I74</f>
        <v>240000</v>
      </c>
    </row>
    <row r="74" spans="1:9" ht="28.2" thickBot="1">
      <c r="A74" s="80" t="s">
        <v>20</v>
      </c>
      <c r="B74" s="67" t="s">
        <v>83</v>
      </c>
      <c r="C74" s="67" t="s">
        <v>38</v>
      </c>
      <c r="D74" s="67" t="s">
        <v>46</v>
      </c>
      <c r="E74" s="67" t="s">
        <v>236</v>
      </c>
      <c r="F74" s="29" t="s">
        <v>107</v>
      </c>
      <c r="G74" s="16">
        <v>300000</v>
      </c>
      <c r="H74" s="41">
        <v>-60000</v>
      </c>
      <c r="I74" s="41">
        <f t="shared" ref="I74:I80" si="3">G74+H74</f>
        <v>240000</v>
      </c>
    </row>
    <row r="75" spans="1:9" ht="15" thickBot="1">
      <c r="A75" s="80" t="s">
        <v>99</v>
      </c>
      <c r="B75" s="67" t="s">
        <v>83</v>
      </c>
      <c r="C75" s="67" t="s">
        <v>47</v>
      </c>
      <c r="D75" s="67" t="s">
        <v>48</v>
      </c>
      <c r="E75" s="67"/>
      <c r="F75" s="22"/>
      <c r="G75" s="21">
        <v>450000</v>
      </c>
      <c r="H75" s="41">
        <f>H76</f>
        <v>-60000</v>
      </c>
      <c r="I75" s="41">
        <f t="shared" si="3"/>
        <v>390000</v>
      </c>
    </row>
    <row r="76" spans="1:9" ht="28.2" thickBot="1">
      <c r="A76" s="71" t="s">
        <v>13</v>
      </c>
      <c r="B76" s="67" t="s">
        <v>83</v>
      </c>
      <c r="C76" s="67" t="s">
        <v>38</v>
      </c>
      <c r="D76" s="67" t="s">
        <v>48</v>
      </c>
      <c r="E76" s="68" t="s">
        <v>147</v>
      </c>
      <c r="F76" s="22"/>
      <c r="G76" s="21">
        <v>450000</v>
      </c>
      <c r="H76" s="41">
        <f>H77</f>
        <v>-60000</v>
      </c>
      <c r="I76" s="41">
        <f t="shared" si="3"/>
        <v>390000</v>
      </c>
    </row>
    <row r="77" spans="1:9" ht="28.2" thickBot="1">
      <c r="A77" s="71" t="s">
        <v>20</v>
      </c>
      <c r="B77" s="67" t="s">
        <v>83</v>
      </c>
      <c r="C77" s="67" t="s">
        <v>38</v>
      </c>
      <c r="D77" s="67" t="s">
        <v>48</v>
      </c>
      <c r="E77" s="68" t="s">
        <v>236</v>
      </c>
      <c r="F77" s="22" t="s">
        <v>107</v>
      </c>
      <c r="G77" s="21">
        <v>450000</v>
      </c>
      <c r="H77" s="41">
        <v>-60000</v>
      </c>
      <c r="I77" s="41">
        <f t="shared" si="3"/>
        <v>390000</v>
      </c>
    </row>
    <row r="78" spans="1:9" ht="15" thickBot="1">
      <c r="A78" s="77" t="s">
        <v>123</v>
      </c>
      <c r="B78" s="61" t="s">
        <v>83</v>
      </c>
      <c r="C78" s="61" t="s">
        <v>161</v>
      </c>
      <c r="D78" s="61"/>
      <c r="E78" s="61"/>
      <c r="F78" s="27"/>
      <c r="G78" s="28">
        <v>3793000</v>
      </c>
      <c r="H78" s="39"/>
      <c r="I78" s="39">
        <f>I79+I94</f>
        <v>3793000</v>
      </c>
    </row>
    <row r="79" spans="1:9" ht="15" thickBot="1">
      <c r="A79" s="71" t="s">
        <v>162</v>
      </c>
      <c r="B79" s="67" t="s">
        <v>83</v>
      </c>
      <c r="C79" s="67" t="s">
        <v>109</v>
      </c>
      <c r="D79" s="67"/>
      <c r="E79" s="68"/>
      <c r="F79" s="22"/>
      <c r="G79" s="21">
        <f>G80</f>
        <v>3643000</v>
      </c>
      <c r="H79" s="41"/>
      <c r="I79" s="41">
        <f>I80</f>
        <v>3643000</v>
      </c>
    </row>
    <row r="80" spans="1:9" ht="28.2" thickBot="1">
      <c r="A80" s="71" t="s">
        <v>169</v>
      </c>
      <c r="B80" s="67" t="s">
        <v>83</v>
      </c>
      <c r="C80" s="67" t="s">
        <v>109</v>
      </c>
      <c r="D80" s="67" t="s">
        <v>233</v>
      </c>
      <c r="E80" s="68"/>
      <c r="F80" s="22"/>
      <c r="G80" s="21">
        <v>3643000</v>
      </c>
      <c r="H80" s="41"/>
      <c r="I80" s="41">
        <f t="shared" si="3"/>
        <v>3643000</v>
      </c>
    </row>
    <row r="81" spans="1:9" s="8" customFormat="1" ht="42" thickBot="1">
      <c r="A81" s="80" t="s">
        <v>163</v>
      </c>
      <c r="B81" s="67" t="s">
        <v>83</v>
      </c>
      <c r="C81" s="67" t="s">
        <v>109</v>
      </c>
      <c r="D81" s="67" t="s">
        <v>110</v>
      </c>
      <c r="E81" s="67"/>
      <c r="F81" s="22"/>
      <c r="G81" s="21">
        <v>3643000</v>
      </c>
      <c r="H81" s="41"/>
      <c r="I81" s="41">
        <f>G81+H81</f>
        <v>3643000</v>
      </c>
    </row>
    <row r="82" spans="1:9" s="8" customFormat="1" ht="28.2" customHeight="1" thickBot="1">
      <c r="A82" s="71" t="s">
        <v>164</v>
      </c>
      <c r="B82" s="67" t="s">
        <v>83</v>
      </c>
      <c r="C82" s="67" t="s">
        <v>109</v>
      </c>
      <c r="D82" s="67" t="s">
        <v>110</v>
      </c>
      <c r="E82" s="67"/>
      <c r="F82" s="22"/>
      <c r="G82" s="21">
        <v>3643000</v>
      </c>
      <c r="H82" s="41"/>
      <c r="I82" s="41">
        <f t="shared" ref="I82:I106" si="4">G82+H82</f>
        <v>3643000</v>
      </c>
    </row>
    <row r="83" spans="1:9" s="8" customFormat="1" ht="28.2" customHeight="1" thickBot="1">
      <c r="A83" s="71" t="s">
        <v>165</v>
      </c>
      <c r="B83" s="67" t="s">
        <v>83</v>
      </c>
      <c r="C83" s="67" t="s">
        <v>109</v>
      </c>
      <c r="D83" s="67" t="s">
        <v>111</v>
      </c>
      <c r="E83" s="67"/>
      <c r="F83" s="22"/>
      <c r="G83" s="21">
        <v>600000</v>
      </c>
      <c r="H83" s="41"/>
      <c r="I83" s="41">
        <f t="shared" si="4"/>
        <v>600000</v>
      </c>
    </row>
    <row r="84" spans="1:9" s="8" customFormat="1" ht="46.2" customHeight="1" thickBot="1">
      <c r="A84" s="71" t="s">
        <v>13</v>
      </c>
      <c r="B84" s="67" t="s">
        <v>83</v>
      </c>
      <c r="C84" s="67" t="s">
        <v>109</v>
      </c>
      <c r="D84" s="67" t="s">
        <v>111</v>
      </c>
      <c r="E84" s="67" t="s">
        <v>147</v>
      </c>
      <c r="F84" s="22"/>
      <c r="G84" s="21">
        <v>600000</v>
      </c>
      <c r="H84" s="41"/>
      <c r="I84" s="41">
        <f t="shared" si="4"/>
        <v>600000</v>
      </c>
    </row>
    <row r="85" spans="1:9" s="8" customFormat="1" ht="29.4" customHeight="1" thickBot="1">
      <c r="A85" s="71" t="s">
        <v>20</v>
      </c>
      <c r="B85" s="67" t="s">
        <v>83</v>
      </c>
      <c r="C85" s="67" t="s">
        <v>109</v>
      </c>
      <c r="D85" s="67" t="s">
        <v>111</v>
      </c>
      <c r="E85" s="67" t="s">
        <v>116</v>
      </c>
      <c r="F85" s="22" t="s">
        <v>117</v>
      </c>
      <c r="G85" s="21">
        <v>600000</v>
      </c>
      <c r="H85" s="41"/>
      <c r="I85" s="41">
        <f t="shared" si="4"/>
        <v>600000</v>
      </c>
    </row>
    <row r="86" spans="1:9" s="8" customFormat="1" ht="25.2" customHeight="1" thickBot="1">
      <c r="A86" s="71" t="s">
        <v>166</v>
      </c>
      <c r="B86" s="67" t="s">
        <v>83</v>
      </c>
      <c r="C86" s="67" t="s">
        <v>109</v>
      </c>
      <c r="D86" s="67" t="s">
        <v>112</v>
      </c>
      <c r="E86" s="68"/>
      <c r="F86" s="22"/>
      <c r="G86" s="21">
        <v>100000</v>
      </c>
      <c r="H86" s="41"/>
      <c r="I86" s="41">
        <f t="shared" si="4"/>
        <v>100000</v>
      </c>
    </row>
    <row r="87" spans="1:9" s="8" customFormat="1" ht="28.2" customHeight="1" thickBot="1">
      <c r="A87" s="71" t="s">
        <v>13</v>
      </c>
      <c r="B87" s="67" t="s">
        <v>83</v>
      </c>
      <c r="C87" s="67" t="s">
        <v>109</v>
      </c>
      <c r="D87" s="67" t="s">
        <v>112</v>
      </c>
      <c r="E87" s="68" t="s">
        <v>147</v>
      </c>
      <c r="F87" s="22"/>
      <c r="G87" s="21">
        <v>100000</v>
      </c>
      <c r="H87" s="41"/>
      <c r="I87" s="41">
        <f t="shared" si="4"/>
        <v>100000</v>
      </c>
    </row>
    <row r="88" spans="1:9" s="8" customFormat="1" ht="28.2" thickBot="1">
      <c r="A88" s="72" t="s">
        <v>20</v>
      </c>
      <c r="B88" s="67" t="s">
        <v>83</v>
      </c>
      <c r="C88" s="67" t="s">
        <v>109</v>
      </c>
      <c r="D88" s="67" t="s">
        <v>112</v>
      </c>
      <c r="E88" s="68" t="s">
        <v>116</v>
      </c>
      <c r="F88" s="22" t="s">
        <v>117</v>
      </c>
      <c r="G88" s="21">
        <v>100000</v>
      </c>
      <c r="H88" s="41"/>
      <c r="I88" s="41">
        <f t="shared" si="4"/>
        <v>100000</v>
      </c>
    </row>
    <row r="89" spans="1:9" s="8" customFormat="1" ht="25.2" customHeight="1" thickBot="1">
      <c r="A89" s="71" t="s">
        <v>167</v>
      </c>
      <c r="B89" s="67" t="s">
        <v>83</v>
      </c>
      <c r="C89" s="67" t="s">
        <v>109</v>
      </c>
      <c r="D89" s="67" t="s">
        <v>264</v>
      </c>
      <c r="E89" s="68"/>
      <c r="F89" s="22"/>
      <c r="G89" s="21">
        <v>2943000</v>
      </c>
      <c r="H89" s="41"/>
      <c r="I89" s="41">
        <f>I90+I93</f>
        <v>2943000</v>
      </c>
    </row>
    <row r="90" spans="1:9" s="8" customFormat="1" ht="27" customHeight="1" thickBot="1">
      <c r="A90" s="71" t="s">
        <v>168</v>
      </c>
      <c r="B90" s="67" t="s">
        <v>83</v>
      </c>
      <c r="C90" s="67" t="s">
        <v>109</v>
      </c>
      <c r="D90" s="67" t="s">
        <v>113</v>
      </c>
      <c r="E90" s="68"/>
      <c r="F90" s="22"/>
      <c r="G90" s="21">
        <v>2943000</v>
      </c>
      <c r="H90" s="41"/>
      <c r="I90" s="41">
        <f>I91</f>
        <v>2213472.66</v>
      </c>
    </row>
    <row r="91" spans="1:9" s="8" customFormat="1" ht="28.2" thickBot="1">
      <c r="A91" s="71" t="s">
        <v>13</v>
      </c>
      <c r="B91" s="67" t="s">
        <v>83</v>
      </c>
      <c r="C91" s="67" t="s">
        <v>109</v>
      </c>
      <c r="D91" s="67" t="s">
        <v>113</v>
      </c>
      <c r="E91" s="68" t="s">
        <v>147</v>
      </c>
      <c r="F91" s="22"/>
      <c r="G91" s="21">
        <v>2943000</v>
      </c>
      <c r="H91" s="41"/>
      <c r="I91" s="41">
        <f>I92</f>
        <v>2213472.66</v>
      </c>
    </row>
    <row r="92" spans="1:9" s="8" customFormat="1" ht="28.2" thickBot="1">
      <c r="A92" s="72" t="s">
        <v>20</v>
      </c>
      <c r="B92" s="67" t="s">
        <v>83</v>
      </c>
      <c r="C92" s="67" t="s">
        <v>109</v>
      </c>
      <c r="D92" s="67" t="s">
        <v>113</v>
      </c>
      <c r="E92" s="85" t="s">
        <v>116</v>
      </c>
      <c r="F92" s="22" t="s">
        <v>117</v>
      </c>
      <c r="G92" s="21">
        <v>2943000</v>
      </c>
      <c r="H92" s="41">
        <v>-729527.34</v>
      </c>
      <c r="I92" s="41">
        <f t="shared" si="4"/>
        <v>2213472.66</v>
      </c>
    </row>
    <row r="93" spans="1:9" s="8" customFormat="1" ht="28.2" thickBot="1">
      <c r="A93" s="72" t="s">
        <v>20</v>
      </c>
      <c r="B93" s="67" t="s">
        <v>83</v>
      </c>
      <c r="C93" s="67" t="s">
        <v>109</v>
      </c>
      <c r="D93" s="67" t="s">
        <v>263</v>
      </c>
      <c r="E93" s="85" t="s">
        <v>116</v>
      </c>
      <c r="F93" s="22" t="s">
        <v>117</v>
      </c>
      <c r="G93" s="21"/>
      <c r="H93" s="41">
        <v>729527.34</v>
      </c>
      <c r="I93" s="41">
        <f>H93</f>
        <v>729527.34</v>
      </c>
    </row>
    <row r="94" spans="1:9" s="8" customFormat="1" ht="36" customHeight="1" thickBot="1">
      <c r="A94" s="71" t="s">
        <v>242</v>
      </c>
      <c r="B94" s="67" t="s">
        <v>83</v>
      </c>
      <c r="C94" s="67" t="s">
        <v>114</v>
      </c>
      <c r="D94" s="67" t="s">
        <v>243</v>
      </c>
      <c r="E94" s="68"/>
      <c r="F94" s="22"/>
      <c r="G94" s="21">
        <v>150000</v>
      </c>
      <c r="H94" s="41"/>
      <c r="I94" s="41">
        <f t="shared" si="4"/>
        <v>150000</v>
      </c>
    </row>
    <row r="95" spans="1:9" s="8" customFormat="1" ht="28.2" thickBot="1">
      <c r="A95" s="71" t="s">
        <v>244</v>
      </c>
      <c r="B95" s="67" t="s">
        <v>83</v>
      </c>
      <c r="C95" s="67" t="s">
        <v>114</v>
      </c>
      <c r="D95" s="67" t="s">
        <v>243</v>
      </c>
      <c r="E95" s="68" t="s">
        <v>147</v>
      </c>
      <c r="F95" s="22"/>
      <c r="G95" s="21">
        <v>150000</v>
      </c>
      <c r="H95" s="41"/>
      <c r="I95" s="41">
        <f t="shared" si="4"/>
        <v>150000</v>
      </c>
    </row>
    <row r="96" spans="1:9" s="8" customFormat="1" ht="28.2" customHeight="1" thickBot="1">
      <c r="A96" s="81" t="s">
        <v>13</v>
      </c>
      <c r="B96" s="23" t="s">
        <v>83</v>
      </c>
      <c r="C96" s="23" t="s">
        <v>114</v>
      </c>
      <c r="D96" s="19" t="s">
        <v>243</v>
      </c>
      <c r="E96" s="19">
        <v>240</v>
      </c>
      <c r="F96" s="22" t="s">
        <v>117</v>
      </c>
      <c r="G96" s="21">
        <v>150000</v>
      </c>
      <c r="H96" s="41"/>
      <c r="I96" s="41">
        <f t="shared" si="4"/>
        <v>150000</v>
      </c>
    </row>
    <row r="97" spans="1:9" s="8" customFormat="1" ht="28.2" customHeight="1" thickBot="1">
      <c r="A97" s="82" t="s">
        <v>49</v>
      </c>
      <c r="B97" s="30" t="s">
        <v>83</v>
      </c>
      <c r="C97" s="30" t="s">
        <v>115</v>
      </c>
      <c r="D97" s="31"/>
      <c r="E97" s="31"/>
      <c r="F97" s="27"/>
      <c r="G97" s="28">
        <v>4087807.42</v>
      </c>
      <c r="H97" s="39">
        <f>H106</f>
        <v>1664874.3</v>
      </c>
      <c r="I97" s="39">
        <f t="shared" si="4"/>
        <v>5752681.7199999997</v>
      </c>
    </row>
    <row r="98" spans="1:9" s="8" customFormat="1" ht="41.4" customHeight="1" thickBot="1">
      <c r="A98" s="81" t="s">
        <v>50</v>
      </c>
      <c r="B98" s="23" t="s">
        <v>83</v>
      </c>
      <c r="C98" s="23" t="s">
        <v>51</v>
      </c>
      <c r="D98" s="19"/>
      <c r="E98" s="19"/>
      <c r="F98" s="22"/>
      <c r="G98" s="21">
        <v>113000</v>
      </c>
      <c r="H98" s="41"/>
      <c r="I98" s="41">
        <f t="shared" si="4"/>
        <v>113000</v>
      </c>
    </row>
    <row r="99" spans="1:9" s="8" customFormat="1" ht="40.799999999999997" customHeight="1" thickBot="1">
      <c r="A99" s="81" t="s">
        <v>245</v>
      </c>
      <c r="B99" s="23" t="s">
        <v>83</v>
      </c>
      <c r="C99" s="23" t="s">
        <v>51</v>
      </c>
      <c r="D99" s="23" t="s">
        <v>266</v>
      </c>
      <c r="E99" s="19"/>
      <c r="F99" s="22"/>
      <c r="G99" s="21">
        <v>102000</v>
      </c>
      <c r="H99" s="41"/>
      <c r="I99" s="41">
        <f t="shared" si="4"/>
        <v>102000</v>
      </c>
    </row>
    <row r="100" spans="1:9" s="8" customFormat="1" ht="28.2" customHeight="1" thickBot="1">
      <c r="A100" s="71" t="s">
        <v>13</v>
      </c>
      <c r="B100" s="23" t="s">
        <v>83</v>
      </c>
      <c r="C100" s="23" t="s">
        <v>51</v>
      </c>
      <c r="D100" s="23" t="s">
        <v>267</v>
      </c>
      <c r="E100" s="19">
        <v>200</v>
      </c>
      <c r="F100" s="22"/>
      <c r="G100" s="21">
        <v>102000</v>
      </c>
      <c r="H100" s="41"/>
      <c r="I100" s="41">
        <f t="shared" si="4"/>
        <v>102000</v>
      </c>
    </row>
    <row r="101" spans="1:9" s="8" customFormat="1" ht="28.2" thickBot="1">
      <c r="A101" s="81" t="s">
        <v>20</v>
      </c>
      <c r="B101" s="23" t="s">
        <v>83</v>
      </c>
      <c r="C101" s="23" t="s">
        <v>51</v>
      </c>
      <c r="D101" s="23" t="s">
        <v>267</v>
      </c>
      <c r="E101" s="19">
        <v>240</v>
      </c>
      <c r="F101" s="22" t="s">
        <v>117</v>
      </c>
      <c r="G101" s="21">
        <v>102000</v>
      </c>
      <c r="H101" s="41"/>
      <c r="I101" s="41">
        <f t="shared" si="4"/>
        <v>102000</v>
      </c>
    </row>
    <row r="102" spans="1:9" s="8" customFormat="1" ht="15" thickBot="1">
      <c r="A102" s="81" t="s">
        <v>170</v>
      </c>
      <c r="B102" s="23" t="s">
        <v>83</v>
      </c>
      <c r="C102" s="23" t="s">
        <v>51</v>
      </c>
      <c r="D102" s="23" t="s">
        <v>171</v>
      </c>
      <c r="E102" s="19"/>
      <c r="F102" s="22"/>
      <c r="G102" s="21">
        <v>11000</v>
      </c>
      <c r="H102" s="41"/>
      <c r="I102" s="41">
        <f t="shared" si="4"/>
        <v>11000</v>
      </c>
    </row>
    <row r="103" spans="1:9" s="8" customFormat="1" ht="15" thickBot="1">
      <c r="A103" s="81" t="s">
        <v>172</v>
      </c>
      <c r="B103" s="23" t="s">
        <v>83</v>
      </c>
      <c r="C103" s="23" t="s">
        <v>51</v>
      </c>
      <c r="D103" s="23" t="s">
        <v>246</v>
      </c>
      <c r="E103" s="19"/>
      <c r="F103" s="22"/>
      <c r="G103" s="21">
        <v>11000</v>
      </c>
      <c r="H103" s="41"/>
      <c r="I103" s="41">
        <f t="shared" si="4"/>
        <v>11000</v>
      </c>
    </row>
    <row r="104" spans="1:9" s="8" customFormat="1" ht="28.2" thickBot="1">
      <c r="A104" s="71" t="s">
        <v>13</v>
      </c>
      <c r="B104" s="23" t="s">
        <v>83</v>
      </c>
      <c r="C104" s="23" t="s">
        <v>51</v>
      </c>
      <c r="D104" s="23" t="s">
        <v>246</v>
      </c>
      <c r="E104" s="19">
        <v>200</v>
      </c>
      <c r="F104" s="22"/>
      <c r="G104" s="21">
        <v>11000</v>
      </c>
      <c r="H104" s="41"/>
      <c r="I104" s="41">
        <f t="shared" si="4"/>
        <v>11000</v>
      </c>
    </row>
    <row r="105" spans="1:9" s="8" customFormat="1" ht="28.2" thickBot="1">
      <c r="A105" s="81" t="s">
        <v>20</v>
      </c>
      <c r="B105" s="23" t="s">
        <v>83</v>
      </c>
      <c r="C105" s="23" t="s">
        <v>51</v>
      </c>
      <c r="D105" s="23" t="s">
        <v>246</v>
      </c>
      <c r="E105" s="19">
        <v>244</v>
      </c>
      <c r="F105" s="22" t="s">
        <v>107</v>
      </c>
      <c r="G105" s="21">
        <v>11000</v>
      </c>
      <c r="H105" s="41"/>
      <c r="I105" s="41">
        <f t="shared" si="4"/>
        <v>11000</v>
      </c>
    </row>
    <row r="106" spans="1:9" s="8" customFormat="1" ht="15" thickBot="1">
      <c r="A106" s="82" t="s">
        <v>52</v>
      </c>
      <c r="B106" s="30" t="s">
        <v>83</v>
      </c>
      <c r="C106" s="30" t="s">
        <v>53</v>
      </c>
      <c r="D106" s="30"/>
      <c r="E106" s="31"/>
      <c r="F106" s="27"/>
      <c r="G106" s="28">
        <v>3974807.42</v>
      </c>
      <c r="H106" s="39">
        <f>H113+H139</f>
        <v>1664874.3</v>
      </c>
      <c r="I106" s="39">
        <f t="shared" si="4"/>
        <v>5639681.7199999997</v>
      </c>
    </row>
    <row r="107" spans="1:9" s="8" customFormat="1" ht="42" thickBot="1">
      <c r="A107" s="81" t="s">
        <v>247</v>
      </c>
      <c r="B107" s="23" t="s">
        <v>83</v>
      </c>
      <c r="C107" s="23" t="s">
        <v>53</v>
      </c>
      <c r="D107" s="23" t="s">
        <v>119</v>
      </c>
      <c r="E107" s="19"/>
      <c r="F107" s="22"/>
      <c r="G107" s="21">
        <v>550000</v>
      </c>
      <c r="H107" s="41"/>
      <c r="I107" s="41">
        <f>G107+H107</f>
        <v>550000</v>
      </c>
    </row>
    <row r="108" spans="1:9" s="8" customFormat="1" ht="28.2" thickBot="1">
      <c r="A108" s="81" t="s">
        <v>20</v>
      </c>
      <c r="B108" s="23" t="s">
        <v>83</v>
      </c>
      <c r="C108" s="23" t="s">
        <v>53</v>
      </c>
      <c r="D108" s="23" t="s">
        <v>119</v>
      </c>
      <c r="E108" s="19">
        <v>240</v>
      </c>
      <c r="F108" s="22" t="s">
        <v>117</v>
      </c>
      <c r="G108" s="21">
        <v>550000</v>
      </c>
      <c r="H108" s="41"/>
      <c r="I108" s="41">
        <f t="shared" ref="I108:I116" si="5">G108+H108</f>
        <v>550000</v>
      </c>
    </row>
    <row r="109" spans="1:9" s="8" customFormat="1" ht="42" thickBot="1">
      <c r="A109" s="81" t="s">
        <v>248</v>
      </c>
      <c r="B109" s="23" t="s">
        <v>83</v>
      </c>
      <c r="C109" s="23" t="s">
        <v>53</v>
      </c>
      <c r="D109" s="23" t="s">
        <v>174</v>
      </c>
      <c r="E109" s="19"/>
      <c r="F109" s="22"/>
      <c r="G109" s="21">
        <f>G110</f>
        <v>160000</v>
      </c>
      <c r="H109" s="41"/>
      <c r="I109" s="41">
        <f t="shared" si="5"/>
        <v>160000</v>
      </c>
    </row>
    <row r="110" spans="1:9" s="8" customFormat="1" ht="28.2" thickBot="1">
      <c r="A110" s="81" t="s">
        <v>20</v>
      </c>
      <c r="B110" s="23" t="s">
        <v>83</v>
      </c>
      <c r="C110" s="23" t="s">
        <v>53</v>
      </c>
      <c r="D110" s="23" t="s">
        <v>174</v>
      </c>
      <c r="E110" s="19">
        <v>240</v>
      </c>
      <c r="F110" s="22" t="s">
        <v>117</v>
      </c>
      <c r="G110" s="21">
        <v>160000</v>
      </c>
      <c r="H110" s="41"/>
      <c r="I110" s="41">
        <f t="shared" si="5"/>
        <v>160000</v>
      </c>
    </row>
    <row r="111" spans="1:9" s="8" customFormat="1" ht="42" thickBot="1">
      <c r="A111" s="71" t="s">
        <v>249</v>
      </c>
      <c r="B111" s="23" t="s">
        <v>83</v>
      </c>
      <c r="C111" s="23" t="s">
        <v>53</v>
      </c>
      <c r="D111" s="23" t="s">
        <v>175</v>
      </c>
      <c r="E111" s="19"/>
      <c r="F111" s="22"/>
      <c r="G111" s="21">
        <f>G112</f>
        <v>145000</v>
      </c>
      <c r="H111" s="41"/>
      <c r="I111" s="41">
        <f t="shared" si="5"/>
        <v>145000</v>
      </c>
    </row>
    <row r="112" spans="1:9" s="8" customFormat="1" ht="28.2" thickBot="1">
      <c r="A112" s="81" t="s">
        <v>20</v>
      </c>
      <c r="B112" s="23" t="s">
        <v>83</v>
      </c>
      <c r="C112" s="23" t="s">
        <v>53</v>
      </c>
      <c r="D112" s="23" t="s">
        <v>175</v>
      </c>
      <c r="E112" s="19">
        <v>240</v>
      </c>
      <c r="F112" s="22" t="s">
        <v>117</v>
      </c>
      <c r="G112" s="21">
        <v>145000</v>
      </c>
      <c r="H112" s="41"/>
      <c r="I112" s="41">
        <f t="shared" si="5"/>
        <v>145000</v>
      </c>
    </row>
    <row r="113" spans="1:9" ht="28.2" thickBot="1">
      <c r="A113" s="81" t="s">
        <v>124</v>
      </c>
      <c r="B113" s="23" t="s">
        <v>83</v>
      </c>
      <c r="C113" s="19" t="s">
        <v>53</v>
      </c>
      <c r="D113" s="23" t="s">
        <v>54</v>
      </c>
      <c r="E113" s="23"/>
      <c r="F113" s="32"/>
      <c r="G113" s="33">
        <v>1905996.95</v>
      </c>
      <c r="H113" s="41">
        <f>H123</f>
        <v>-230000</v>
      </c>
      <c r="I113" s="41">
        <f t="shared" si="5"/>
        <v>1675996.95</v>
      </c>
    </row>
    <row r="114" spans="1:9" ht="18" customHeight="1" thickBot="1">
      <c r="A114" s="81" t="s">
        <v>176</v>
      </c>
      <c r="B114" s="23" t="s">
        <v>83</v>
      </c>
      <c r="C114" s="19" t="s">
        <v>53</v>
      </c>
      <c r="D114" s="23" t="s">
        <v>55</v>
      </c>
      <c r="E114" s="19"/>
      <c r="F114" s="32"/>
      <c r="G114" s="33">
        <v>651000</v>
      </c>
      <c r="H114" s="41"/>
      <c r="I114" s="41">
        <f t="shared" si="5"/>
        <v>651000</v>
      </c>
    </row>
    <row r="115" spans="1:9" ht="27" customHeight="1" thickBot="1">
      <c r="A115" s="71" t="s">
        <v>177</v>
      </c>
      <c r="B115" s="23" t="s">
        <v>83</v>
      </c>
      <c r="C115" s="19" t="s">
        <v>53</v>
      </c>
      <c r="D115" s="23" t="s">
        <v>56</v>
      </c>
      <c r="E115" s="19"/>
      <c r="F115" s="32"/>
      <c r="G115" s="33">
        <v>551000</v>
      </c>
      <c r="H115" s="41"/>
      <c r="I115" s="41">
        <f t="shared" si="5"/>
        <v>551000</v>
      </c>
    </row>
    <row r="116" spans="1:9" ht="18" customHeight="1" thickBot="1">
      <c r="A116" s="81" t="s">
        <v>13</v>
      </c>
      <c r="B116" s="23" t="s">
        <v>83</v>
      </c>
      <c r="C116" s="19" t="s">
        <v>53</v>
      </c>
      <c r="D116" s="23" t="s">
        <v>56</v>
      </c>
      <c r="E116" s="19">
        <v>200</v>
      </c>
      <c r="F116" s="32"/>
      <c r="G116" s="33">
        <v>551000</v>
      </c>
      <c r="H116" s="41"/>
      <c r="I116" s="41">
        <f t="shared" si="5"/>
        <v>551000</v>
      </c>
    </row>
    <row r="117" spans="1:9" ht="32.4" customHeight="1" thickBot="1">
      <c r="A117" s="81" t="s">
        <v>20</v>
      </c>
      <c r="B117" s="23" t="s">
        <v>83</v>
      </c>
      <c r="C117" s="19" t="s">
        <v>53</v>
      </c>
      <c r="D117" s="23" t="s">
        <v>56</v>
      </c>
      <c r="E117" s="19">
        <v>247</v>
      </c>
      <c r="F117" s="32" t="s">
        <v>107</v>
      </c>
      <c r="G117" s="33">
        <v>550000</v>
      </c>
      <c r="H117" s="41"/>
      <c r="I117" s="41">
        <f>G117+H117</f>
        <v>550000</v>
      </c>
    </row>
    <row r="118" spans="1:9" ht="28.2" customHeight="1" thickBot="1">
      <c r="A118" s="81" t="s">
        <v>22</v>
      </c>
      <c r="B118" s="23" t="s">
        <v>83</v>
      </c>
      <c r="C118" s="23" t="s">
        <v>53</v>
      </c>
      <c r="D118" s="23" t="s">
        <v>56</v>
      </c>
      <c r="E118" s="19">
        <v>850</v>
      </c>
      <c r="F118" s="32"/>
      <c r="G118" s="33">
        <v>1000</v>
      </c>
      <c r="H118" s="41"/>
      <c r="I118" s="41">
        <f>G118+H118</f>
        <v>1000</v>
      </c>
    </row>
    <row r="119" spans="1:9" ht="40.200000000000003" customHeight="1" thickBot="1">
      <c r="A119" s="81" t="s">
        <v>178</v>
      </c>
      <c r="B119" s="23" t="s">
        <v>83</v>
      </c>
      <c r="C119" s="23" t="s">
        <v>53</v>
      </c>
      <c r="D119" s="23" t="s">
        <v>56</v>
      </c>
      <c r="E119" s="19">
        <v>853</v>
      </c>
      <c r="F119" s="32" t="s">
        <v>107</v>
      </c>
      <c r="G119" s="33">
        <v>1000</v>
      </c>
      <c r="H119" s="41"/>
      <c r="I119" s="41">
        <f t="shared" ref="I119:I131" si="6">G119+H119</f>
        <v>1000</v>
      </c>
    </row>
    <row r="120" spans="1:9" ht="40.200000000000003" customHeight="1" thickBot="1">
      <c r="A120" s="81" t="s">
        <v>125</v>
      </c>
      <c r="B120" s="23" t="s">
        <v>83</v>
      </c>
      <c r="C120" s="23" t="s">
        <v>53</v>
      </c>
      <c r="D120" s="23" t="s">
        <v>179</v>
      </c>
      <c r="E120" s="19"/>
      <c r="F120" s="32"/>
      <c r="G120" s="33">
        <v>100000</v>
      </c>
      <c r="H120" s="41"/>
      <c r="I120" s="41">
        <f t="shared" si="6"/>
        <v>100000</v>
      </c>
    </row>
    <row r="121" spans="1:9" ht="28.2" customHeight="1" thickBot="1">
      <c r="A121" s="71" t="s">
        <v>13</v>
      </c>
      <c r="B121" s="23" t="s">
        <v>83</v>
      </c>
      <c r="C121" s="23" t="s">
        <v>53</v>
      </c>
      <c r="D121" s="23" t="s">
        <v>179</v>
      </c>
      <c r="E121" s="19">
        <v>200</v>
      </c>
      <c r="F121" s="32"/>
      <c r="G121" s="33">
        <v>100000</v>
      </c>
      <c r="H121" s="41"/>
      <c r="I121" s="41">
        <f t="shared" si="6"/>
        <v>100000</v>
      </c>
    </row>
    <row r="122" spans="1:9" ht="31.2" customHeight="1" thickBot="1">
      <c r="A122" s="81" t="s">
        <v>20</v>
      </c>
      <c r="B122" s="23" t="s">
        <v>83</v>
      </c>
      <c r="C122" s="23" t="s">
        <v>53</v>
      </c>
      <c r="D122" s="23" t="s">
        <v>179</v>
      </c>
      <c r="E122" s="19">
        <v>244</v>
      </c>
      <c r="F122" s="32" t="s">
        <v>107</v>
      </c>
      <c r="G122" s="33">
        <v>100000</v>
      </c>
      <c r="H122" s="41"/>
      <c r="I122" s="41">
        <f t="shared" si="6"/>
        <v>100000</v>
      </c>
    </row>
    <row r="123" spans="1:9" ht="28.2" thickBot="1">
      <c r="A123" s="81" t="s">
        <v>126</v>
      </c>
      <c r="B123" s="23" t="s">
        <v>83</v>
      </c>
      <c r="C123" s="23" t="s">
        <v>53</v>
      </c>
      <c r="D123" s="23" t="s">
        <v>58</v>
      </c>
      <c r="E123" s="19"/>
      <c r="F123" s="32"/>
      <c r="G123" s="33">
        <v>1254996.95</v>
      </c>
      <c r="H123" s="41">
        <f>H130+H133+H136</f>
        <v>-230000</v>
      </c>
      <c r="I123" s="41">
        <f t="shared" si="6"/>
        <v>1024996.95</v>
      </c>
    </row>
    <row r="124" spans="1:9" ht="28.2" thickBot="1">
      <c r="A124" s="81" t="s">
        <v>126</v>
      </c>
      <c r="B124" s="23" t="s">
        <v>83</v>
      </c>
      <c r="C124" s="23" t="s">
        <v>53</v>
      </c>
      <c r="D124" s="23" t="s">
        <v>60</v>
      </c>
      <c r="E124" s="19"/>
      <c r="F124" s="32"/>
      <c r="G124" s="33">
        <v>764996.95</v>
      </c>
      <c r="H124" s="41"/>
      <c r="I124" s="41">
        <f t="shared" si="6"/>
        <v>764996.95</v>
      </c>
    </row>
    <row r="125" spans="1:9" ht="28.2" thickBot="1">
      <c r="A125" s="81" t="s">
        <v>13</v>
      </c>
      <c r="B125" s="23" t="s">
        <v>83</v>
      </c>
      <c r="C125" s="23" t="s">
        <v>53</v>
      </c>
      <c r="D125" s="23" t="s">
        <v>60</v>
      </c>
      <c r="E125" s="19">
        <v>200</v>
      </c>
      <c r="F125" s="32"/>
      <c r="G125" s="33">
        <v>764996.95</v>
      </c>
      <c r="H125" s="41"/>
      <c r="I125" s="41">
        <f t="shared" si="6"/>
        <v>764996.95</v>
      </c>
    </row>
    <row r="126" spans="1:9" ht="28.2" thickBot="1">
      <c r="A126" s="71" t="s">
        <v>20</v>
      </c>
      <c r="B126" s="23" t="s">
        <v>83</v>
      </c>
      <c r="C126" s="23" t="s">
        <v>53</v>
      </c>
      <c r="D126" s="23" t="s">
        <v>60</v>
      </c>
      <c r="E126" s="19">
        <v>244</v>
      </c>
      <c r="F126" s="32" t="s">
        <v>107</v>
      </c>
      <c r="G126" s="33">
        <v>764996.95</v>
      </c>
      <c r="H126" s="41"/>
      <c r="I126" s="41">
        <f t="shared" si="6"/>
        <v>764996.95</v>
      </c>
    </row>
    <row r="127" spans="1:9" ht="15" thickBot="1">
      <c r="A127" s="81" t="s">
        <v>127</v>
      </c>
      <c r="B127" s="23" t="s">
        <v>83</v>
      </c>
      <c r="C127" s="23" t="s">
        <v>53</v>
      </c>
      <c r="D127" s="23" t="s">
        <v>62</v>
      </c>
      <c r="E127" s="19"/>
      <c r="F127" s="32"/>
      <c r="G127" s="33">
        <v>50000</v>
      </c>
      <c r="H127" s="41"/>
      <c r="I127" s="41">
        <f t="shared" si="6"/>
        <v>50000</v>
      </c>
    </row>
    <row r="128" spans="1:9" ht="28.2" thickBot="1">
      <c r="A128" s="81" t="s">
        <v>13</v>
      </c>
      <c r="B128" s="23" t="s">
        <v>83</v>
      </c>
      <c r="C128" s="23" t="s">
        <v>53</v>
      </c>
      <c r="D128" s="23" t="s">
        <v>62</v>
      </c>
      <c r="E128" s="19">
        <v>200</v>
      </c>
      <c r="F128" s="22"/>
      <c r="G128" s="21">
        <v>50000</v>
      </c>
      <c r="H128" s="41"/>
      <c r="I128" s="41">
        <f t="shared" si="6"/>
        <v>50000</v>
      </c>
    </row>
    <row r="129" spans="1:9" ht="28.2" thickBot="1">
      <c r="A129" s="81" t="s">
        <v>20</v>
      </c>
      <c r="B129" s="23" t="s">
        <v>83</v>
      </c>
      <c r="C129" s="23" t="s">
        <v>53</v>
      </c>
      <c r="D129" s="23" t="s">
        <v>62</v>
      </c>
      <c r="E129" s="19">
        <v>244</v>
      </c>
      <c r="F129" s="22" t="s">
        <v>107</v>
      </c>
      <c r="G129" s="21">
        <v>50000</v>
      </c>
      <c r="H129" s="41"/>
      <c r="I129" s="41">
        <f t="shared" si="6"/>
        <v>50000</v>
      </c>
    </row>
    <row r="130" spans="1:9" ht="28.2" thickBot="1">
      <c r="A130" s="71" t="s">
        <v>128</v>
      </c>
      <c r="B130" s="23" t="s">
        <v>83</v>
      </c>
      <c r="C130" s="23" t="s">
        <v>53</v>
      </c>
      <c r="D130" s="23" t="s">
        <v>63</v>
      </c>
      <c r="E130" s="19"/>
      <c r="F130" s="22"/>
      <c r="G130" s="21">
        <v>150000</v>
      </c>
      <c r="H130" s="41">
        <f>H131</f>
        <v>-90000</v>
      </c>
      <c r="I130" s="41">
        <f t="shared" si="6"/>
        <v>60000</v>
      </c>
    </row>
    <row r="131" spans="1:9" s="8" customFormat="1" ht="28.2" thickBot="1">
      <c r="A131" s="81" t="s">
        <v>13</v>
      </c>
      <c r="B131" s="23" t="s">
        <v>83</v>
      </c>
      <c r="C131" s="23" t="s">
        <v>53</v>
      </c>
      <c r="D131" s="23" t="s">
        <v>63</v>
      </c>
      <c r="E131" s="19">
        <v>200</v>
      </c>
      <c r="F131" s="22"/>
      <c r="G131" s="21">
        <v>150000</v>
      </c>
      <c r="H131" s="41">
        <f>H132</f>
        <v>-90000</v>
      </c>
      <c r="I131" s="41">
        <f t="shared" si="6"/>
        <v>60000</v>
      </c>
    </row>
    <row r="132" spans="1:9" ht="28.2" thickBot="1">
      <c r="A132" s="81" t="s">
        <v>20</v>
      </c>
      <c r="B132" s="23" t="s">
        <v>83</v>
      </c>
      <c r="C132" s="23" t="s">
        <v>53</v>
      </c>
      <c r="D132" s="23" t="s">
        <v>63</v>
      </c>
      <c r="E132" s="23" t="s">
        <v>236</v>
      </c>
      <c r="F132" s="29" t="s">
        <v>107</v>
      </c>
      <c r="G132" s="33">
        <v>150000</v>
      </c>
      <c r="H132" s="41">
        <v>-90000</v>
      </c>
      <c r="I132" s="41">
        <f>G132+H132</f>
        <v>60000</v>
      </c>
    </row>
    <row r="133" spans="1:9" ht="28.2" thickBot="1">
      <c r="A133" s="81" t="s">
        <v>129</v>
      </c>
      <c r="B133" s="23" t="s">
        <v>83</v>
      </c>
      <c r="C133" s="23" t="s">
        <v>53</v>
      </c>
      <c r="D133" s="23" t="s">
        <v>86</v>
      </c>
      <c r="E133" s="19"/>
      <c r="F133" s="32"/>
      <c r="G133" s="33">
        <v>150000</v>
      </c>
      <c r="H133" s="41">
        <f>H134</f>
        <v>-70000</v>
      </c>
      <c r="I133" s="41">
        <f>G133+H133</f>
        <v>80000</v>
      </c>
    </row>
    <row r="134" spans="1:9" ht="28.2" thickBot="1">
      <c r="A134" s="81" t="s">
        <v>13</v>
      </c>
      <c r="B134" s="23" t="s">
        <v>83</v>
      </c>
      <c r="C134" s="23" t="s">
        <v>53</v>
      </c>
      <c r="D134" s="23" t="s">
        <v>86</v>
      </c>
      <c r="E134" s="23" t="s">
        <v>147</v>
      </c>
      <c r="F134" s="32"/>
      <c r="G134" s="33">
        <v>150000</v>
      </c>
      <c r="H134" s="41">
        <f>H135</f>
        <v>-70000</v>
      </c>
      <c r="I134" s="73">
        <f>G134+H134</f>
        <v>80000</v>
      </c>
    </row>
    <row r="135" spans="1:9" ht="28.2" thickBot="1">
      <c r="A135" s="71" t="s">
        <v>20</v>
      </c>
      <c r="B135" s="23" t="s">
        <v>83</v>
      </c>
      <c r="C135" s="23" t="s">
        <v>53</v>
      </c>
      <c r="D135" s="23" t="s">
        <v>86</v>
      </c>
      <c r="E135" s="23" t="s">
        <v>236</v>
      </c>
      <c r="F135" s="32" t="s">
        <v>107</v>
      </c>
      <c r="G135" s="33">
        <v>150000</v>
      </c>
      <c r="H135" s="41">
        <v>-70000</v>
      </c>
      <c r="I135" s="73">
        <f t="shared" ref="I135:I144" si="7">G135+H135</f>
        <v>80000</v>
      </c>
    </row>
    <row r="136" spans="1:9" ht="15" thickBot="1">
      <c r="A136" s="81" t="s">
        <v>250</v>
      </c>
      <c r="B136" s="23" t="s">
        <v>83</v>
      </c>
      <c r="C136" s="23" t="s">
        <v>53</v>
      </c>
      <c r="D136" s="23" t="s">
        <v>251</v>
      </c>
      <c r="E136" s="23"/>
      <c r="F136" s="32"/>
      <c r="G136" s="33">
        <v>140000</v>
      </c>
      <c r="H136" s="41">
        <f>H137</f>
        <v>-70000</v>
      </c>
      <c r="I136" s="73">
        <f t="shared" si="7"/>
        <v>70000</v>
      </c>
    </row>
    <row r="137" spans="1:9" ht="28.2" thickBot="1">
      <c r="A137" s="46" t="s">
        <v>13</v>
      </c>
      <c r="B137" s="23" t="s">
        <v>83</v>
      </c>
      <c r="C137" s="23" t="s">
        <v>53</v>
      </c>
      <c r="D137" s="23" t="s">
        <v>251</v>
      </c>
      <c r="E137" s="23" t="s">
        <v>147</v>
      </c>
      <c r="F137" s="32"/>
      <c r="G137" s="33">
        <v>140000</v>
      </c>
      <c r="H137" s="41">
        <f>H138</f>
        <v>-70000</v>
      </c>
      <c r="I137" s="73">
        <f t="shared" si="7"/>
        <v>70000</v>
      </c>
    </row>
    <row r="138" spans="1:9" ht="28.2" thickBot="1">
      <c r="A138" s="81" t="s">
        <v>20</v>
      </c>
      <c r="B138" s="23" t="s">
        <v>83</v>
      </c>
      <c r="C138" s="23" t="s">
        <v>53</v>
      </c>
      <c r="D138" s="23" t="s">
        <v>251</v>
      </c>
      <c r="E138" s="23" t="s">
        <v>236</v>
      </c>
      <c r="F138" s="32"/>
      <c r="G138" s="33">
        <v>140000</v>
      </c>
      <c r="H138" s="41">
        <v>-70000</v>
      </c>
      <c r="I138" s="73">
        <f t="shared" si="7"/>
        <v>70000</v>
      </c>
    </row>
    <row r="139" spans="1:9" ht="55.8" thickBot="1">
      <c r="A139" s="81" t="s">
        <v>252</v>
      </c>
      <c r="B139" s="23" t="s">
        <v>83</v>
      </c>
      <c r="C139" s="19" t="s">
        <v>53</v>
      </c>
      <c r="D139" s="23" t="s">
        <v>26</v>
      </c>
      <c r="E139" s="19"/>
      <c r="F139" s="22"/>
      <c r="G139" s="21">
        <v>1213810.47</v>
      </c>
      <c r="H139" s="41">
        <f>H147+H143+H140</f>
        <v>1894874.3</v>
      </c>
      <c r="I139" s="73">
        <f t="shared" si="7"/>
        <v>3108684.77</v>
      </c>
    </row>
    <row r="140" spans="1:9" ht="52.2" customHeight="1" thickBot="1">
      <c r="A140" s="81" t="s">
        <v>310</v>
      </c>
      <c r="B140" s="23" t="s">
        <v>83</v>
      </c>
      <c r="C140" s="19" t="s">
        <v>53</v>
      </c>
      <c r="D140" s="23" t="s">
        <v>311</v>
      </c>
      <c r="E140" s="19"/>
      <c r="F140" s="22"/>
      <c r="G140" s="21"/>
      <c r="H140" s="41">
        <f>H141</f>
        <v>1500000</v>
      </c>
      <c r="I140" s="73">
        <f t="shared" si="7"/>
        <v>1500000</v>
      </c>
    </row>
    <row r="141" spans="1:9" ht="34.200000000000003" customHeight="1" thickBot="1">
      <c r="A141" s="81" t="s">
        <v>13</v>
      </c>
      <c r="B141" s="23" t="s">
        <v>83</v>
      </c>
      <c r="C141" s="19" t="s">
        <v>53</v>
      </c>
      <c r="D141" s="23" t="s">
        <v>311</v>
      </c>
      <c r="E141" s="19">
        <v>240</v>
      </c>
      <c r="F141" s="22" t="s">
        <v>312</v>
      </c>
      <c r="G141" s="21"/>
      <c r="H141" s="41">
        <v>1500000</v>
      </c>
      <c r="I141" s="73">
        <f t="shared" si="7"/>
        <v>1500000</v>
      </c>
    </row>
    <row r="142" spans="1:9" ht="34.200000000000003" customHeight="1" thickBot="1">
      <c r="A142" s="81" t="s">
        <v>20</v>
      </c>
      <c r="B142" s="23" t="s">
        <v>83</v>
      </c>
      <c r="C142" s="19" t="s">
        <v>53</v>
      </c>
      <c r="D142" s="23" t="s">
        <v>311</v>
      </c>
      <c r="E142" s="19">
        <v>244</v>
      </c>
      <c r="F142" s="22" t="s">
        <v>312</v>
      </c>
      <c r="G142" s="21"/>
      <c r="H142" s="41">
        <v>1500000</v>
      </c>
      <c r="I142" s="73">
        <f t="shared" si="7"/>
        <v>1500000</v>
      </c>
    </row>
    <row r="143" spans="1:9" ht="55.8" thickBot="1">
      <c r="A143" s="71" t="s">
        <v>193</v>
      </c>
      <c r="B143" s="23" t="s">
        <v>83</v>
      </c>
      <c r="C143" s="19" t="s">
        <v>53</v>
      </c>
      <c r="D143" s="23" t="s">
        <v>261</v>
      </c>
      <c r="E143" s="19">
        <v>200</v>
      </c>
      <c r="F143" s="22"/>
      <c r="G143" s="21">
        <v>1213810.47</v>
      </c>
      <c r="H143" s="41">
        <f>H144+H145+H146</f>
        <v>-1213810.47</v>
      </c>
      <c r="I143" s="73">
        <f t="shared" si="7"/>
        <v>0</v>
      </c>
    </row>
    <row r="144" spans="1:9" ht="28.2" thickBot="1">
      <c r="A144" s="81" t="s">
        <v>13</v>
      </c>
      <c r="B144" s="23" t="s">
        <v>83</v>
      </c>
      <c r="C144" s="19" t="s">
        <v>53</v>
      </c>
      <c r="D144" s="23" t="s">
        <v>118</v>
      </c>
      <c r="E144" s="19">
        <v>244</v>
      </c>
      <c r="F144" s="22" t="s">
        <v>117</v>
      </c>
      <c r="G144" s="21">
        <v>150000</v>
      </c>
      <c r="H144" s="41">
        <v>-150000</v>
      </c>
      <c r="I144" s="73">
        <f t="shared" si="7"/>
        <v>0</v>
      </c>
    </row>
    <row r="145" spans="1:9" ht="28.2" thickBot="1">
      <c r="A145" s="81" t="s">
        <v>13</v>
      </c>
      <c r="B145" s="23" t="s">
        <v>83</v>
      </c>
      <c r="C145" s="19" t="s">
        <v>53</v>
      </c>
      <c r="D145" s="23" t="s">
        <v>118</v>
      </c>
      <c r="E145" s="19">
        <v>244</v>
      </c>
      <c r="F145" s="22" t="s">
        <v>107</v>
      </c>
      <c r="G145" s="21">
        <v>975258.05</v>
      </c>
      <c r="H145" s="41">
        <v>-975258.05</v>
      </c>
      <c r="I145" s="41">
        <f>G145+H145</f>
        <v>0</v>
      </c>
    </row>
    <row r="146" spans="1:9" ht="28.2" thickBot="1">
      <c r="A146" s="71" t="s">
        <v>13</v>
      </c>
      <c r="B146" s="23" t="s">
        <v>83</v>
      </c>
      <c r="C146" s="19" t="s">
        <v>53</v>
      </c>
      <c r="D146" s="23" t="s">
        <v>118</v>
      </c>
      <c r="E146" s="19">
        <v>244</v>
      </c>
      <c r="F146" s="22" t="s">
        <v>192</v>
      </c>
      <c r="G146" s="21">
        <v>88552.42</v>
      </c>
      <c r="H146" s="41">
        <v>-88552.42</v>
      </c>
      <c r="I146" s="41">
        <f t="shared" ref="I146:I160" si="8">G146+H146</f>
        <v>0</v>
      </c>
    </row>
    <row r="147" spans="1:9" ht="87" customHeight="1" thickBot="1">
      <c r="A147" s="81" t="s">
        <v>260</v>
      </c>
      <c r="B147" s="23" t="s">
        <v>83</v>
      </c>
      <c r="C147" s="19" t="s">
        <v>53</v>
      </c>
      <c r="D147" s="23" t="s">
        <v>121</v>
      </c>
      <c r="E147" s="19">
        <v>200</v>
      </c>
      <c r="F147" s="22"/>
      <c r="G147" s="21"/>
      <c r="H147" s="41">
        <f>H148+H149+H150</f>
        <v>1608684.77</v>
      </c>
      <c r="I147" s="41">
        <f>I148+I149+I150</f>
        <v>1608684.77</v>
      </c>
    </row>
    <row r="148" spans="1:9" ht="28.2" thickBot="1">
      <c r="A148" s="81" t="s">
        <v>13</v>
      </c>
      <c r="B148" s="23" t="s">
        <v>83</v>
      </c>
      <c r="C148" s="19" t="s">
        <v>53</v>
      </c>
      <c r="D148" s="23" t="s">
        <v>121</v>
      </c>
      <c r="E148" s="19">
        <v>244</v>
      </c>
      <c r="F148" s="22" t="s">
        <v>117</v>
      </c>
      <c r="G148" s="21"/>
      <c r="H148" s="41">
        <v>150000</v>
      </c>
      <c r="I148" s="41">
        <f>H148</f>
        <v>150000</v>
      </c>
    </row>
    <row r="149" spans="1:9" ht="28.2" thickBot="1">
      <c r="A149" s="71" t="s">
        <v>13</v>
      </c>
      <c r="B149" s="23" t="s">
        <v>83</v>
      </c>
      <c r="C149" s="19" t="s">
        <v>53</v>
      </c>
      <c r="D149" s="23" t="s">
        <v>121</v>
      </c>
      <c r="E149" s="19">
        <v>244</v>
      </c>
      <c r="F149" s="22" t="s">
        <v>107</v>
      </c>
      <c r="G149" s="21"/>
      <c r="H149" s="41">
        <v>1334337.3700000001</v>
      </c>
      <c r="I149" s="41">
        <f>H149</f>
        <v>1334337.3700000001</v>
      </c>
    </row>
    <row r="150" spans="1:9" ht="28.2" thickBot="1">
      <c r="A150" s="71" t="s">
        <v>13</v>
      </c>
      <c r="B150" s="23" t="s">
        <v>83</v>
      </c>
      <c r="C150" s="19" t="s">
        <v>53</v>
      </c>
      <c r="D150" s="23" t="s">
        <v>121</v>
      </c>
      <c r="E150" s="19">
        <v>244</v>
      </c>
      <c r="F150" s="22" t="s">
        <v>192</v>
      </c>
      <c r="G150" s="21"/>
      <c r="H150" s="41">
        <v>124347.4</v>
      </c>
      <c r="I150" s="41">
        <f>H150</f>
        <v>124347.4</v>
      </c>
    </row>
    <row r="151" spans="1:9" ht="15" thickBot="1">
      <c r="A151" s="82" t="s">
        <v>180</v>
      </c>
      <c r="B151" s="30" t="s">
        <v>83</v>
      </c>
      <c r="C151" s="31" t="s">
        <v>181</v>
      </c>
      <c r="D151" s="30"/>
      <c r="E151" s="31"/>
      <c r="F151" s="27"/>
      <c r="G151" s="28">
        <v>20000</v>
      </c>
      <c r="H151" s="39"/>
      <c r="I151" s="39">
        <f t="shared" si="8"/>
        <v>20000</v>
      </c>
    </row>
    <row r="152" spans="1:9" s="8" customFormat="1" ht="28.2" thickBot="1">
      <c r="A152" s="81" t="s">
        <v>130</v>
      </c>
      <c r="B152" s="23" t="s">
        <v>83</v>
      </c>
      <c r="C152" s="19" t="s">
        <v>66</v>
      </c>
      <c r="D152" s="23"/>
      <c r="E152" s="19">
        <v>244</v>
      </c>
      <c r="F152" s="22" t="s">
        <v>107</v>
      </c>
      <c r="G152" s="21">
        <v>20000</v>
      </c>
      <c r="H152" s="41"/>
      <c r="I152" s="41">
        <f t="shared" si="8"/>
        <v>20000</v>
      </c>
    </row>
    <row r="153" spans="1:9" ht="42" thickBot="1">
      <c r="A153" s="71" t="s">
        <v>122</v>
      </c>
      <c r="B153" s="23" t="s">
        <v>83</v>
      </c>
      <c r="C153" s="19" t="s">
        <v>66</v>
      </c>
      <c r="D153" s="23" t="s">
        <v>26</v>
      </c>
      <c r="E153" s="19"/>
      <c r="F153" s="22"/>
      <c r="G153" s="21">
        <v>20000</v>
      </c>
      <c r="H153" s="41"/>
      <c r="I153" s="41">
        <f t="shared" si="8"/>
        <v>20000</v>
      </c>
    </row>
    <row r="154" spans="1:9" s="8" customFormat="1" ht="28.2" thickBot="1">
      <c r="A154" s="81" t="s">
        <v>20</v>
      </c>
      <c r="B154" s="23" t="s">
        <v>83</v>
      </c>
      <c r="C154" s="19" t="s">
        <v>66</v>
      </c>
      <c r="D154" s="23" t="s">
        <v>67</v>
      </c>
      <c r="E154" s="19">
        <v>200</v>
      </c>
      <c r="F154" s="22"/>
      <c r="G154" s="21">
        <v>20000</v>
      </c>
      <c r="H154" s="41"/>
      <c r="I154" s="41">
        <f t="shared" si="8"/>
        <v>20000</v>
      </c>
    </row>
    <row r="155" spans="1:9" ht="28.2" thickBot="1">
      <c r="A155" s="81" t="s">
        <v>20</v>
      </c>
      <c r="B155" s="23" t="s">
        <v>83</v>
      </c>
      <c r="C155" s="19" t="s">
        <v>66</v>
      </c>
      <c r="D155" s="23" t="s">
        <v>67</v>
      </c>
      <c r="E155" s="19">
        <v>240</v>
      </c>
      <c r="F155" s="22" t="s">
        <v>107</v>
      </c>
      <c r="G155" s="21">
        <v>20000</v>
      </c>
      <c r="H155" s="41"/>
      <c r="I155" s="41">
        <f t="shared" si="8"/>
        <v>20000</v>
      </c>
    </row>
    <row r="156" spans="1:9" ht="15" thickBot="1">
      <c r="A156" s="86" t="s">
        <v>183</v>
      </c>
      <c r="B156" s="30" t="s">
        <v>83</v>
      </c>
      <c r="C156" s="31" t="s">
        <v>185</v>
      </c>
      <c r="D156" s="30"/>
      <c r="E156" s="31"/>
      <c r="F156" s="27"/>
      <c r="G156" s="28">
        <v>3500000</v>
      </c>
      <c r="H156" s="39"/>
      <c r="I156" s="39">
        <f t="shared" si="8"/>
        <v>3500000</v>
      </c>
    </row>
    <row r="157" spans="1:9" ht="15" thickBot="1">
      <c r="A157" s="81" t="s">
        <v>132</v>
      </c>
      <c r="B157" s="23" t="s">
        <v>83</v>
      </c>
      <c r="C157" s="19" t="s">
        <v>68</v>
      </c>
      <c r="D157" s="23"/>
      <c r="E157" s="19"/>
      <c r="F157" s="22"/>
      <c r="G157" s="21">
        <v>3500000</v>
      </c>
      <c r="H157" s="41"/>
      <c r="I157" s="41">
        <f t="shared" si="8"/>
        <v>3500000</v>
      </c>
    </row>
    <row r="158" spans="1:9" ht="28.2" thickBot="1">
      <c r="A158" s="81" t="s">
        <v>173</v>
      </c>
      <c r="B158" s="23" t="s">
        <v>83</v>
      </c>
      <c r="C158" s="19" t="s">
        <v>186</v>
      </c>
      <c r="D158" s="23" t="s">
        <v>120</v>
      </c>
      <c r="E158" s="19"/>
      <c r="F158" s="22"/>
      <c r="G158" s="21">
        <v>3500000</v>
      </c>
      <c r="H158" s="41"/>
      <c r="I158" s="41">
        <f t="shared" si="8"/>
        <v>3500000</v>
      </c>
    </row>
    <row r="159" spans="1:9" s="8" customFormat="1" ht="28.2" thickBot="1">
      <c r="A159" s="71" t="s">
        <v>133</v>
      </c>
      <c r="B159" s="23" t="s">
        <v>83</v>
      </c>
      <c r="C159" s="19" t="s">
        <v>68</v>
      </c>
      <c r="D159" s="23" t="s">
        <v>98</v>
      </c>
      <c r="E159" s="19"/>
      <c r="F159" s="22"/>
      <c r="G159" s="21">
        <v>3500000</v>
      </c>
      <c r="H159" s="41"/>
      <c r="I159" s="41">
        <f t="shared" si="8"/>
        <v>3500000</v>
      </c>
    </row>
    <row r="160" spans="1:9" ht="15" thickBot="1">
      <c r="A160" s="81" t="s">
        <v>131</v>
      </c>
      <c r="B160" s="23" t="s">
        <v>83</v>
      </c>
      <c r="C160" s="19" t="s">
        <v>68</v>
      </c>
      <c r="D160" s="23" t="s">
        <v>120</v>
      </c>
      <c r="E160" s="19">
        <v>500</v>
      </c>
      <c r="F160" s="22"/>
      <c r="G160" s="21">
        <v>3500000</v>
      </c>
      <c r="H160" s="41"/>
      <c r="I160" s="41">
        <f t="shared" si="8"/>
        <v>3500000</v>
      </c>
    </row>
    <row r="161" spans="1:9" ht="15" thickBot="1">
      <c r="A161" s="81" t="s">
        <v>184</v>
      </c>
      <c r="B161" s="23" t="s">
        <v>83</v>
      </c>
      <c r="C161" s="19" t="s">
        <v>68</v>
      </c>
      <c r="D161" s="23" t="s">
        <v>101</v>
      </c>
      <c r="E161" s="19">
        <v>540</v>
      </c>
      <c r="F161" s="22" t="s">
        <v>107</v>
      </c>
      <c r="G161" s="21">
        <v>3500000</v>
      </c>
      <c r="H161" s="41"/>
      <c r="I161" s="41">
        <f>G161+H161</f>
        <v>3500000</v>
      </c>
    </row>
    <row r="162" spans="1:9" ht="55.2" customHeight="1" thickBot="1">
      <c r="A162" s="84" t="s">
        <v>182</v>
      </c>
      <c r="B162" s="30" t="s">
        <v>83</v>
      </c>
      <c r="C162" s="31" t="s">
        <v>189</v>
      </c>
      <c r="D162" s="30"/>
      <c r="E162" s="31"/>
      <c r="F162" s="27"/>
      <c r="G162" s="28">
        <v>306512</v>
      </c>
      <c r="H162" s="39"/>
      <c r="I162" s="39">
        <f t="shared" ref="I162:I173" si="9">G162+H162</f>
        <v>306512</v>
      </c>
    </row>
    <row r="163" spans="1:9" ht="55.2" customHeight="1" thickBot="1">
      <c r="A163" s="83" t="s">
        <v>71</v>
      </c>
      <c r="B163" s="23" t="s">
        <v>83</v>
      </c>
      <c r="C163" s="19" t="s">
        <v>70</v>
      </c>
      <c r="D163" s="23"/>
      <c r="E163" s="19"/>
      <c r="F163" s="22"/>
      <c r="G163" s="21">
        <v>306512</v>
      </c>
      <c r="H163" s="41"/>
      <c r="I163" s="41">
        <f t="shared" ref="I163" si="10">G163+H163</f>
        <v>306512</v>
      </c>
    </row>
    <row r="164" spans="1:9" ht="28.2" thickBot="1">
      <c r="A164" s="81" t="s">
        <v>72</v>
      </c>
      <c r="B164" s="23" t="s">
        <v>83</v>
      </c>
      <c r="C164" s="19" t="s">
        <v>70</v>
      </c>
      <c r="D164" s="23" t="s">
        <v>73</v>
      </c>
      <c r="E164" s="19"/>
      <c r="F164" s="22"/>
      <c r="G164" s="21">
        <v>306512</v>
      </c>
      <c r="H164" s="41"/>
      <c r="I164" s="41">
        <f t="shared" si="9"/>
        <v>306512</v>
      </c>
    </row>
    <row r="165" spans="1:9" ht="24.6" customHeight="1" thickBot="1">
      <c r="A165" s="71" t="s">
        <v>253</v>
      </c>
      <c r="B165" s="23" t="s">
        <v>83</v>
      </c>
      <c r="C165" s="19" t="s">
        <v>70</v>
      </c>
      <c r="D165" s="23" t="s">
        <v>74</v>
      </c>
      <c r="E165" s="19"/>
      <c r="F165" s="22"/>
      <c r="G165" s="21">
        <v>236512</v>
      </c>
      <c r="H165" s="41"/>
      <c r="I165" s="41">
        <f t="shared" si="9"/>
        <v>236512</v>
      </c>
    </row>
    <row r="166" spans="1:9" ht="30.6" customHeight="1" thickBot="1">
      <c r="A166" s="81" t="s">
        <v>75</v>
      </c>
      <c r="B166" s="23" t="s">
        <v>83</v>
      </c>
      <c r="C166" s="19" t="s">
        <v>70</v>
      </c>
      <c r="D166" s="23" t="s">
        <v>77</v>
      </c>
      <c r="E166" s="19">
        <v>360</v>
      </c>
      <c r="F166" s="22"/>
      <c r="G166" s="21">
        <v>10000</v>
      </c>
      <c r="H166" s="41"/>
      <c r="I166" s="41">
        <f t="shared" si="9"/>
        <v>10000</v>
      </c>
    </row>
    <row r="167" spans="1:9" ht="30.6" customHeight="1" thickBot="1">
      <c r="A167" s="81" t="s">
        <v>254</v>
      </c>
      <c r="B167" s="23" t="s">
        <v>83</v>
      </c>
      <c r="C167" s="19" t="s">
        <v>70</v>
      </c>
      <c r="D167" s="23" t="s">
        <v>77</v>
      </c>
      <c r="E167" s="19">
        <v>360</v>
      </c>
      <c r="F167" s="22"/>
      <c r="G167" s="21">
        <v>10000</v>
      </c>
      <c r="H167" s="41"/>
      <c r="I167" s="41">
        <f t="shared" si="9"/>
        <v>10000</v>
      </c>
    </row>
    <row r="168" spans="1:9" ht="30.6" customHeight="1" thickBot="1">
      <c r="A168" s="81" t="s">
        <v>78</v>
      </c>
      <c r="B168" s="23" t="s">
        <v>83</v>
      </c>
      <c r="C168" s="19" t="s">
        <v>70</v>
      </c>
      <c r="D168" s="23" t="s">
        <v>76</v>
      </c>
      <c r="E168" s="19">
        <v>312</v>
      </c>
      <c r="F168" s="22"/>
      <c r="G168" s="21">
        <v>226512</v>
      </c>
      <c r="H168" s="41"/>
      <c r="I168" s="41">
        <f t="shared" si="9"/>
        <v>226512</v>
      </c>
    </row>
    <row r="169" spans="1:9" s="8" customFormat="1" ht="15" thickBot="1">
      <c r="A169" s="83" t="s">
        <v>255</v>
      </c>
      <c r="B169" s="23" t="s">
        <v>83</v>
      </c>
      <c r="C169" s="19" t="s">
        <v>70</v>
      </c>
      <c r="D169" s="23" t="s">
        <v>77</v>
      </c>
      <c r="E169" s="19">
        <v>312</v>
      </c>
      <c r="F169" s="22" t="s">
        <v>107</v>
      </c>
      <c r="G169" s="21">
        <v>226512</v>
      </c>
      <c r="H169" s="41"/>
      <c r="I169" s="41">
        <f t="shared" si="9"/>
        <v>226512</v>
      </c>
    </row>
    <row r="170" spans="1:9" ht="28.2" thickBot="1">
      <c r="A170" s="71" t="s">
        <v>188</v>
      </c>
      <c r="B170" s="23" t="s">
        <v>83</v>
      </c>
      <c r="C170" s="19" t="s">
        <v>70</v>
      </c>
      <c r="D170" s="23"/>
      <c r="E170" s="19"/>
      <c r="F170" s="22"/>
      <c r="G170" s="21">
        <v>70000</v>
      </c>
      <c r="H170" s="41"/>
      <c r="I170" s="41">
        <f t="shared" si="9"/>
        <v>70000</v>
      </c>
    </row>
    <row r="171" spans="1:9" ht="15" thickBot="1">
      <c r="A171" s="81" t="s">
        <v>229</v>
      </c>
      <c r="B171" s="23" t="s">
        <v>83</v>
      </c>
      <c r="C171" s="19" t="s">
        <v>70</v>
      </c>
      <c r="D171" s="23" t="s">
        <v>97</v>
      </c>
      <c r="E171" s="19">
        <v>540</v>
      </c>
      <c r="F171" s="22"/>
      <c r="G171" s="21">
        <v>70000</v>
      </c>
      <c r="H171" s="41"/>
      <c r="I171" s="41">
        <f t="shared" si="9"/>
        <v>70000</v>
      </c>
    </row>
    <row r="172" spans="1:9" ht="15" thickBot="1">
      <c r="A172" s="82" t="s">
        <v>79</v>
      </c>
      <c r="B172" s="30" t="s">
        <v>83</v>
      </c>
      <c r="C172" s="31" t="s">
        <v>100</v>
      </c>
      <c r="D172" s="30"/>
      <c r="E172" s="31"/>
      <c r="F172" s="27"/>
      <c r="G172" s="28">
        <v>1000</v>
      </c>
      <c r="H172" s="39"/>
      <c r="I172" s="39">
        <f>I173</f>
        <v>1000</v>
      </c>
    </row>
    <row r="173" spans="1:9" ht="28.2" thickBot="1">
      <c r="A173" s="81" t="s">
        <v>187</v>
      </c>
      <c r="B173" s="23" t="s">
        <v>83</v>
      </c>
      <c r="C173" s="19" t="s">
        <v>100</v>
      </c>
      <c r="D173" s="23" t="s">
        <v>256</v>
      </c>
      <c r="E173" s="19"/>
      <c r="F173" s="22" t="s">
        <v>107</v>
      </c>
      <c r="G173" s="21">
        <v>1000</v>
      </c>
      <c r="H173" s="41"/>
      <c r="I173" s="41">
        <f t="shared" si="9"/>
        <v>1000</v>
      </c>
    </row>
    <row r="174" spans="1:9" ht="28.2" thickBot="1">
      <c r="A174" s="81" t="s">
        <v>257</v>
      </c>
      <c r="B174" s="23" t="s">
        <v>83</v>
      </c>
      <c r="C174" s="19" t="s">
        <v>100</v>
      </c>
      <c r="D174" s="23" t="s">
        <v>258</v>
      </c>
      <c r="E174" s="19"/>
      <c r="F174" s="22"/>
      <c r="G174" s="21">
        <v>1000</v>
      </c>
      <c r="H174" s="41"/>
      <c r="I174" s="41">
        <f>G174</f>
        <v>1000</v>
      </c>
    </row>
    <row r="175" spans="1:9" s="8" customFormat="1" ht="15" thickBot="1">
      <c r="A175" s="81" t="s">
        <v>229</v>
      </c>
      <c r="B175" s="23" t="s">
        <v>83</v>
      </c>
      <c r="C175" s="19" t="s">
        <v>100</v>
      </c>
      <c r="D175" s="23" t="s">
        <v>258</v>
      </c>
      <c r="E175" s="19">
        <v>540</v>
      </c>
      <c r="F175" s="22" t="s">
        <v>107</v>
      </c>
      <c r="G175" s="21">
        <v>1000</v>
      </c>
      <c r="H175" s="41"/>
      <c r="I175" s="41">
        <f t="shared" ref="I175" si="11">G175</f>
        <v>1000</v>
      </c>
    </row>
    <row r="178" spans="1:8">
      <c r="A178" s="14"/>
      <c r="G178" s="4"/>
      <c r="H178" s="12"/>
    </row>
    <row r="179" spans="1:8">
      <c r="A179" s="13"/>
      <c r="H179" s="12"/>
    </row>
    <row r="180" spans="1:8">
      <c r="A180" s="14"/>
      <c r="G180" s="4"/>
      <c r="H180" s="12"/>
    </row>
    <row r="181" spans="1:8">
      <c r="A181" s="13"/>
      <c r="H181" s="12"/>
    </row>
    <row r="182" spans="1:8">
      <c r="A182" s="14"/>
      <c r="G182" s="4"/>
      <c r="H182" s="12"/>
    </row>
    <row r="183" spans="1:8">
      <c r="A183" s="13"/>
      <c r="H183" s="12"/>
    </row>
    <row r="184" spans="1:8">
      <c r="A184" s="15"/>
      <c r="G184" s="4"/>
      <c r="H184" s="12"/>
    </row>
    <row r="186" spans="1:8">
      <c r="G186" s="4"/>
    </row>
    <row r="188" spans="1:8">
      <c r="G188" s="4"/>
    </row>
    <row r="190" spans="1:8">
      <c r="G190" s="4"/>
    </row>
  </sheetData>
  <autoFilter ref="A7:I175">
    <filterColumn colId="3"/>
    <filterColumn colId="4"/>
    <filterColumn colId="5"/>
  </autoFilter>
  <mergeCells count="11">
    <mergeCell ref="C1:I3"/>
    <mergeCell ref="H6:H7"/>
    <mergeCell ref="I6:I7"/>
    <mergeCell ref="A5:G5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W148"/>
  <sheetViews>
    <sheetView tabSelected="1" zoomScaleNormal="100" workbookViewId="0">
      <selection activeCell="B2" sqref="B2:F5"/>
    </sheetView>
  </sheetViews>
  <sheetFormatPr defaultRowHeight="13.8"/>
  <cols>
    <col min="1" max="1" width="42.77734375" style="1" customWidth="1"/>
    <col min="2" max="2" width="12.6640625" style="1" customWidth="1"/>
    <col min="3" max="3" width="13.33203125" style="1" customWidth="1"/>
    <col min="4" max="4" width="14.44140625" style="1" customWidth="1"/>
    <col min="5" max="5" width="15.21875" style="1" customWidth="1"/>
    <col min="6" max="6" width="13" style="1" customWidth="1"/>
    <col min="7" max="7" width="12.88671875" style="1" customWidth="1"/>
    <col min="8" max="16384" width="8.88671875" style="1"/>
  </cols>
  <sheetData>
    <row r="2" spans="1:23" ht="13.8" customHeight="1">
      <c r="B2" s="118" t="s">
        <v>314</v>
      </c>
      <c r="C2" s="118"/>
      <c r="D2" s="118"/>
      <c r="E2" s="125"/>
      <c r="F2" s="125"/>
    </row>
    <row r="3" spans="1:23">
      <c r="B3" s="118"/>
      <c r="C3" s="118"/>
      <c r="D3" s="118"/>
      <c r="E3" s="125"/>
      <c r="F3" s="125"/>
    </row>
    <row r="4" spans="1:23">
      <c r="B4" s="118"/>
      <c r="C4" s="118"/>
      <c r="D4" s="118"/>
      <c r="E4" s="125"/>
      <c r="F4" s="125"/>
    </row>
    <row r="5" spans="1:23">
      <c r="B5" s="118"/>
      <c r="C5" s="118"/>
      <c r="D5" s="118"/>
      <c r="E5" s="125"/>
      <c r="F5" s="125"/>
    </row>
    <row r="6" spans="1:23" ht="13.8" customHeight="1">
      <c r="A6" s="126" t="s">
        <v>306</v>
      </c>
      <c r="B6" s="126"/>
      <c r="C6" s="126"/>
      <c r="D6" s="126"/>
    </row>
    <row r="7" spans="1:23" ht="40.5" customHeight="1">
      <c r="A7" s="126"/>
      <c r="B7" s="126"/>
      <c r="C7" s="126"/>
      <c r="D7" s="12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>
      <c r="A8" s="126"/>
      <c r="B8" s="126"/>
      <c r="C8" s="126"/>
      <c r="D8" s="12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1.5" customHeight="1" thickBo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ht="36" hidden="1" customHeight="1" thickBo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14.4" thickBot="1">
      <c r="A11" s="122"/>
      <c r="B11" s="122" t="s">
        <v>134</v>
      </c>
      <c r="C11" s="122" t="s">
        <v>87</v>
      </c>
      <c r="D11" s="122" t="s">
        <v>2</v>
      </c>
      <c r="E11" s="123" t="s">
        <v>265</v>
      </c>
      <c r="F11" s="120" t="s">
        <v>191</v>
      </c>
      <c r="G11" s="120" t="s">
        <v>190</v>
      </c>
    </row>
    <row r="12" spans="1:23" s="5" customFormat="1" ht="14.4" customHeight="1" thickBot="1">
      <c r="A12" s="122"/>
      <c r="B12" s="122"/>
      <c r="C12" s="122"/>
      <c r="D12" s="122"/>
      <c r="E12" s="124"/>
      <c r="F12" s="120"/>
      <c r="G12" s="120"/>
    </row>
    <row r="13" spans="1:23" ht="14.4" thickBot="1">
      <c r="A13" s="56" t="s">
        <v>135</v>
      </c>
      <c r="B13" s="56" t="s">
        <v>137</v>
      </c>
      <c r="C13" s="56" t="s">
        <v>138</v>
      </c>
      <c r="D13" s="56" t="s">
        <v>139</v>
      </c>
      <c r="E13" s="10">
        <v>7</v>
      </c>
      <c r="F13" s="38"/>
      <c r="G13" s="38"/>
    </row>
    <row r="14" spans="1:23" ht="42" thickBot="1">
      <c r="A14" s="75" t="s">
        <v>3</v>
      </c>
      <c r="B14" s="58"/>
      <c r="C14" s="59"/>
      <c r="D14" s="58"/>
      <c r="E14" s="35">
        <v>17761934.420000002</v>
      </c>
      <c r="F14" s="39">
        <f>F15+F61+F89</f>
        <v>1535794.98</v>
      </c>
      <c r="G14" s="39">
        <f>E14+F14</f>
        <v>19297729.400000002</v>
      </c>
    </row>
    <row r="15" spans="1:23" ht="15" thickBot="1">
      <c r="A15" s="76" t="s">
        <v>4</v>
      </c>
      <c r="B15" s="60" t="s">
        <v>5</v>
      </c>
      <c r="C15" s="57"/>
      <c r="D15" s="60"/>
      <c r="E15" s="18">
        <v>5248881</v>
      </c>
      <c r="F15" s="39">
        <f>F21+F44</f>
        <v>-9079.320000000007</v>
      </c>
      <c r="G15" s="39">
        <f>G16+G21+G38+G43</f>
        <v>5239801.68</v>
      </c>
    </row>
    <row r="16" spans="1:23" ht="55.8" thickBot="1">
      <c r="A16" s="77" t="s">
        <v>6</v>
      </c>
      <c r="B16" s="61" t="s">
        <v>7</v>
      </c>
      <c r="C16" s="62"/>
      <c r="D16" s="61"/>
      <c r="E16" s="40">
        <v>126000</v>
      </c>
      <c r="F16" s="39"/>
      <c r="G16" s="40">
        <f>G17</f>
        <v>126000</v>
      </c>
    </row>
    <row r="17" spans="1:7" ht="55.8" thickBot="1">
      <c r="A17" s="78" t="s">
        <v>105</v>
      </c>
      <c r="B17" s="63" t="s">
        <v>7</v>
      </c>
      <c r="C17" s="64" t="s">
        <v>8</v>
      </c>
      <c r="D17" s="63"/>
      <c r="E17" s="21">
        <v>126000</v>
      </c>
      <c r="F17" s="41"/>
      <c r="G17" s="21">
        <f t="shared" ref="G17:G18" si="0">G18</f>
        <v>126000</v>
      </c>
    </row>
    <row r="18" spans="1:7" ht="55.8" thickBot="1">
      <c r="A18" s="78" t="s">
        <v>9</v>
      </c>
      <c r="B18" s="63" t="s">
        <v>7</v>
      </c>
      <c r="C18" s="65" t="s">
        <v>10</v>
      </c>
      <c r="D18" s="63"/>
      <c r="E18" s="21">
        <v>126000</v>
      </c>
      <c r="F18" s="41"/>
      <c r="G18" s="21">
        <f t="shared" si="0"/>
        <v>126000</v>
      </c>
    </row>
    <row r="19" spans="1:7" ht="28.2" thickBot="1">
      <c r="A19" s="78" t="s">
        <v>11</v>
      </c>
      <c r="B19" s="63" t="s">
        <v>7</v>
      </c>
      <c r="C19" s="65" t="s">
        <v>12</v>
      </c>
      <c r="D19" s="63"/>
      <c r="E19" s="21">
        <v>126000</v>
      </c>
      <c r="F19" s="41"/>
      <c r="G19" s="41">
        <f>E19</f>
        <v>126000</v>
      </c>
    </row>
    <row r="20" spans="1:7" ht="83.4" thickBot="1">
      <c r="A20" s="79" t="s">
        <v>18</v>
      </c>
      <c r="B20" s="63" t="s">
        <v>7</v>
      </c>
      <c r="C20" s="65" t="s">
        <v>12</v>
      </c>
      <c r="D20" s="63" t="s">
        <v>140</v>
      </c>
      <c r="E20" s="21">
        <v>126000</v>
      </c>
      <c r="F20" s="41"/>
      <c r="G20" s="41" t="e">
        <f>#REF!</f>
        <v>#REF!</v>
      </c>
    </row>
    <row r="21" spans="1:7" ht="55.8" thickBot="1">
      <c r="A21" s="77" t="s">
        <v>14</v>
      </c>
      <c r="B21" s="61" t="s">
        <v>15</v>
      </c>
      <c r="C21" s="61"/>
      <c r="D21" s="61"/>
      <c r="E21" s="40">
        <v>4720141</v>
      </c>
      <c r="F21" s="39">
        <f>F22</f>
        <v>-105079.32</v>
      </c>
      <c r="G21" s="39">
        <f>F21+E21</f>
        <v>4615061.68</v>
      </c>
    </row>
    <row r="22" spans="1:7" ht="55.8" thickBot="1">
      <c r="A22" s="78" t="s">
        <v>105</v>
      </c>
      <c r="B22" s="63" t="s">
        <v>15</v>
      </c>
      <c r="C22" s="65" t="s">
        <v>8</v>
      </c>
      <c r="D22" s="63"/>
      <c r="E22" s="21">
        <v>4720141</v>
      </c>
      <c r="F22" s="41">
        <f>F23</f>
        <v>-105079.32</v>
      </c>
      <c r="G22" s="41">
        <f>F22+E22</f>
        <v>4615061.68</v>
      </c>
    </row>
    <row r="23" spans="1:7" ht="55.8" thickBot="1">
      <c r="A23" s="78" t="s">
        <v>9</v>
      </c>
      <c r="B23" s="63" t="s">
        <v>15</v>
      </c>
      <c r="C23" s="65" t="s">
        <v>10</v>
      </c>
      <c r="D23" s="63"/>
      <c r="E23" s="21">
        <v>4720141</v>
      </c>
      <c r="F23" s="41">
        <f>F24</f>
        <v>-105079.32</v>
      </c>
      <c r="G23" s="41">
        <f>F23+E23</f>
        <v>4615061.68</v>
      </c>
    </row>
    <row r="24" spans="1:7" ht="15" thickBot="1">
      <c r="A24" s="79" t="s">
        <v>16</v>
      </c>
      <c r="B24" s="63" t="s">
        <v>15</v>
      </c>
      <c r="C24" s="63" t="s">
        <v>17</v>
      </c>
      <c r="D24" s="63" t="s">
        <v>142</v>
      </c>
      <c r="E24" s="21">
        <v>3985215</v>
      </c>
      <c r="F24" s="41">
        <f>F25</f>
        <v>-105079.32</v>
      </c>
      <c r="G24" s="41">
        <f>E24+F24</f>
        <v>3880135.68</v>
      </c>
    </row>
    <row r="25" spans="1:7" s="9" customFormat="1" ht="28.2" thickBot="1">
      <c r="A25" s="79" t="s">
        <v>13</v>
      </c>
      <c r="B25" s="63" t="s">
        <v>15</v>
      </c>
      <c r="C25" s="63" t="s">
        <v>17</v>
      </c>
      <c r="D25" s="63" t="s">
        <v>147</v>
      </c>
      <c r="E25" s="21">
        <v>954396</v>
      </c>
      <c r="F25" s="41">
        <f>F26</f>
        <v>-105079.32</v>
      </c>
      <c r="G25" s="41">
        <f>E25+F25</f>
        <v>849316.67999999993</v>
      </c>
    </row>
    <row r="26" spans="1:7" ht="42" thickBot="1">
      <c r="A26" s="79" t="s">
        <v>20</v>
      </c>
      <c r="B26" s="63" t="s">
        <v>15</v>
      </c>
      <c r="C26" s="63" t="s">
        <v>17</v>
      </c>
      <c r="D26" s="63" t="s">
        <v>236</v>
      </c>
      <c r="E26" s="21">
        <v>954396</v>
      </c>
      <c r="F26" s="41">
        <v>-105079.32</v>
      </c>
      <c r="G26" s="41">
        <f>F26+E26</f>
        <v>849316.67999999993</v>
      </c>
    </row>
    <row r="27" spans="1:7" s="8" customFormat="1" ht="42" thickBot="1">
      <c r="A27" s="80" t="s">
        <v>20</v>
      </c>
      <c r="B27" s="66" t="s">
        <v>15</v>
      </c>
      <c r="C27" s="66" t="s">
        <v>17</v>
      </c>
      <c r="D27" s="66" t="s">
        <v>237</v>
      </c>
      <c r="E27" s="21">
        <v>105000</v>
      </c>
      <c r="F27" s="41"/>
      <c r="G27" s="41">
        <f>E27</f>
        <v>105000</v>
      </c>
    </row>
    <row r="28" spans="1:7" s="8" customFormat="1" ht="15" thickBot="1">
      <c r="A28" s="80" t="s">
        <v>22</v>
      </c>
      <c r="B28" s="66" t="s">
        <v>15</v>
      </c>
      <c r="C28" s="66" t="s">
        <v>17</v>
      </c>
      <c r="D28" s="66" t="s">
        <v>148</v>
      </c>
      <c r="E28" s="21">
        <v>5000</v>
      </c>
      <c r="F28" s="41"/>
      <c r="G28" s="41">
        <f>E28</f>
        <v>5000</v>
      </c>
    </row>
    <row r="29" spans="1:7" ht="83.4" thickBot="1">
      <c r="A29" s="80" t="s">
        <v>18</v>
      </c>
      <c r="B29" s="67" t="s">
        <v>15</v>
      </c>
      <c r="C29" s="67" t="s">
        <v>17</v>
      </c>
      <c r="D29" s="67" t="s">
        <v>140</v>
      </c>
      <c r="E29" s="21">
        <v>3025819</v>
      </c>
      <c r="F29" s="41"/>
      <c r="G29" s="41">
        <f>G30</f>
        <v>3025819</v>
      </c>
    </row>
    <row r="30" spans="1:7" ht="28.2" thickBot="1">
      <c r="A30" s="80" t="s">
        <v>19</v>
      </c>
      <c r="B30" s="66" t="s">
        <v>15</v>
      </c>
      <c r="C30" s="66" t="s">
        <v>17</v>
      </c>
      <c r="D30" s="66" t="s">
        <v>141</v>
      </c>
      <c r="E30" s="21">
        <v>3025819</v>
      </c>
      <c r="F30" s="41"/>
      <c r="G30" s="41">
        <f>E30</f>
        <v>3025819</v>
      </c>
    </row>
    <row r="31" spans="1:7" ht="83.4" thickBot="1">
      <c r="A31" s="80" t="s">
        <v>18</v>
      </c>
      <c r="B31" s="66" t="s">
        <v>15</v>
      </c>
      <c r="C31" s="66" t="s">
        <v>238</v>
      </c>
      <c r="D31" s="66" t="s">
        <v>140</v>
      </c>
      <c r="E31" s="21">
        <v>1102503</v>
      </c>
      <c r="F31" s="41"/>
      <c r="G31" s="41">
        <f>E31</f>
        <v>1102503</v>
      </c>
    </row>
    <row r="32" spans="1:7" s="8" customFormat="1" ht="28.2" thickBot="1">
      <c r="A32" s="80" t="s">
        <v>19</v>
      </c>
      <c r="B32" s="66" t="s">
        <v>239</v>
      </c>
      <c r="C32" s="66" t="s">
        <v>238</v>
      </c>
      <c r="D32" s="66" t="s">
        <v>141</v>
      </c>
      <c r="E32" s="21">
        <v>1102503</v>
      </c>
      <c r="F32" s="41"/>
      <c r="G32" s="41">
        <f>E32</f>
        <v>1102503</v>
      </c>
    </row>
    <row r="33" spans="1:7" ht="83.4" thickBot="1">
      <c r="A33" s="71" t="s">
        <v>18</v>
      </c>
      <c r="B33" s="67" t="s">
        <v>15</v>
      </c>
      <c r="C33" s="67" t="s">
        <v>240</v>
      </c>
      <c r="D33" s="67" t="s">
        <v>140</v>
      </c>
      <c r="E33" s="21">
        <v>1923316</v>
      </c>
      <c r="F33" s="41"/>
      <c r="G33" s="41">
        <f>E33</f>
        <v>1923316</v>
      </c>
    </row>
    <row r="34" spans="1:7" ht="28.2" thickBot="1">
      <c r="A34" s="71" t="s">
        <v>19</v>
      </c>
      <c r="B34" s="67" t="s">
        <v>15</v>
      </c>
      <c r="C34" s="67" t="s">
        <v>240</v>
      </c>
      <c r="D34" s="67" t="s">
        <v>141</v>
      </c>
      <c r="E34" s="21">
        <v>1923316</v>
      </c>
      <c r="F34" s="41"/>
      <c r="G34" s="41">
        <f>E34</f>
        <v>1923316</v>
      </c>
    </row>
    <row r="35" spans="1:7" ht="83.4" thickBot="1">
      <c r="A35" s="71" t="s">
        <v>18</v>
      </c>
      <c r="B35" s="67" t="s">
        <v>15</v>
      </c>
      <c r="C35" s="67" t="s">
        <v>23</v>
      </c>
      <c r="D35" s="68" t="s">
        <v>140</v>
      </c>
      <c r="E35" s="21">
        <v>734926</v>
      </c>
      <c r="F35" s="41"/>
      <c r="G35" s="21">
        <v>734926</v>
      </c>
    </row>
    <row r="36" spans="1:7" s="8" customFormat="1" ht="42" thickBot="1">
      <c r="A36" s="71" t="s">
        <v>241</v>
      </c>
      <c r="B36" s="67" t="s">
        <v>15</v>
      </c>
      <c r="C36" s="67" t="s">
        <v>23</v>
      </c>
      <c r="D36" s="68" t="s">
        <v>141</v>
      </c>
      <c r="E36" s="21">
        <v>734926</v>
      </c>
      <c r="F36" s="41"/>
      <c r="G36" s="21">
        <v>734926</v>
      </c>
    </row>
    <row r="37" spans="1:7" ht="15" thickBot="1">
      <c r="A37" s="77" t="s">
        <v>24</v>
      </c>
      <c r="B37" s="61" t="s">
        <v>25</v>
      </c>
      <c r="C37" s="61"/>
      <c r="D37" s="87"/>
      <c r="E37" s="28">
        <v>28740</v>
      </c>
      <c r="F37" s="39"/>
      <c r="G37" s="39">
        <f>E37</f>
        <v>28740</v>
      </c>
    </row>
    <row r="38" spans="1:7" ht="55.8" thickBot="1">
      <c r="A38" s="80" t="s">
        <v>105</v>
      </c>
      <c r="B38" s="67" t="s">
        <v>25</v>
      </c>
      <c r="C38" s="67" t="s">
        <v>26</v>
      </c>
      <c r="D38" s="67"/>
      <c r="E38" s="21">
        <v>28740</v>
      </c>
      <c r="F38" s="41"/>
      <c r="G38" s="41">
        <f>G39</f>
        <v>28740</v>
      </c>
    </row>
    <row r="39" spans="1:7" ht="55.8" thickBot="1">
      <c r="A39" s="80" t="s">
        <v>9</v>
      </c>
      <c r="B39" s="67" t="s">
        <v>25</v>
      </c>
      <c r="C39" s="67" t="s">
        <v>10</v>
      </c>
      <c r="D39" s="67"/>
      <c r="E39" s="21">
        <v>28740</v>
      </c>
      <c r="F39" s="41"/>
      <c r="G39" s="41">
        <f>G40</f>
        <v>28740</v>
      </c>
    </row>
    <row r="40" spans="1:7" s="8" customFormat="1" ht="28.2" thickBot="1">
      <c r="A40" s="80" t="s">
        <v>151</v>
      </c>
      <c r="B40" s="67" t="s">
        <v>25</v>
      </c>
      <c r="C40" s="67" t="s">
        <v>27</v>
      </c>
      <c r="D40" s="67"/>
      <c r="E40" s="21">
        <v>28740</v>
      </c>
      <c r="F40" s="41"/>
      <c r="G40" s="41">
        <f>G41</f>
        <v>28740</v>
      </c>
    </row>
    <row r="41" spans="1:7" s="8" customFormat="1" ht="15" thickBot="1">
      <c r="A41" s="80" t="s">
        <v>22</v>
      </c>
      <c r="B41" s="67" t="s">
        <v>25</v>
      </c>
      <c r="C41" s="67" t="s">
        <v>27</v>
      </c>
      <c r="D41" s="67" t="s">
        <v>148</v>
      </c>
      <c r="E41" s="26">
        <v>28740</v>
      </c>
      <c r="F41" s="41"/>
      <c r="G41" s="41">
        <f>G42</f>
        <v>28740</v>
      </c>
    </row>
    <row r="42" spans="1:7" ht="15" thickBot="1">
      <c r="A42" s="80" t="s">
        <v>24</v>
      </c>
      <c r="B42" s="67" t="s">
        <v>25</v>
      </c>
      <c r="C42" s="67" t="s">
        <v>27</v>
      </c>
      <c r="D42" s="67" t="s">
        <v>152</v>
      </c>
      <c r="E42" s="21">
        <v>28740</v>
      </c>
      <c r="F42" s="41"/>
      <c r="G42" s="41">
        <f>E42</f>
        <v>28740</v>
      </c>
    </row>
    <row r="43" spans="1:7" ht="15" thickBot="1">
      <c r="A43" s="77" t="s">
        <v>28</v>
      </c>
      <c r="B43" s="61" t="s">
        <v>29</v>
      </c>
      <c r="C43" s="61"/>
      <c r="D43" s="61"/>
      <c r="E43" s="28">
        <v>374000</v>
      </c>
      <c r="F43" s="39">
        <f>F44</f>
        <v>96000</v>
      </c>
      <c r="G43" s="39">
        <f>G44</f>
        <v>470000</v>
      </c>
    </row>
    <row r="44" spans="1:7" ht="55.8" thickBot="1">
      <c r="A44" s="80" t="s">
        <v>105</v>
      </c>
      <c r="B44" s="67" t="s">
        <v>29</v>
      </c>
      <c r="C44" s="67" t="s">
        <v>153</v>
      </c>
      <c r="D44" s="67"/>
      <c r="E44" s="21">
        <v>374000</v>
      </c>
      <c r="F44" s="41">
        <f>F45</f>
        <v>96000</v>
      </c>
      <c r="G44" s="41">
        <f t="shared" ref="G44:G45" si="1">G45</f>
        <v>470000</v>
      </c>
    </row>
    <row r="45" spans="1:7" ht="55.8" thickBot="1">
      <c r="A45" s="80" t="s">
        <v>9</v>
      </c>
      <c r="B45" s="67" t="s">
        <v>154</v>
      </c>
      <c r="C45" s="67" t="s">
        <v>10</v>
      </c>
      <c r="D45" s="67"/>
      <c r="E45" s="21">
        <v>374000</v>
      </c>
      <c r="F45" s="41">
        <f>F46</f>
        <v>96000</v>
      </c>
      <c r="G45" s="41">
        <f t="shared" si="1"/>
        <v>470000</v>
      </c>
    </row>
    <row r="46" spans="1:7" ht="42" thickBot="1">
      <c r="A46" s="80" t="s">
        <v>155</v>
      </c>
      <c r="B46" s="67" t="s">
        <v>29</v>
      </c>
      <c r="C46" s="67" t="s">
        <v>30</v>
      </c>
      <c r="D46" s="67"/>
      <c r="E46" s="21">
        <v>374000</v>
      </c>
      <c r="F46" s="41">
        <f>F47</f>
        <v>96000</v>
      </c>
      <c r="G46" s="41">
        <f>G47+G49+G50</f>
        <v>470000</v>
      </c>
    </row>
    <row r="47" spans="1:7" s="8" customFormat="1" ht="28.2" thickBot="1">
      <c r="A47" s="71" t="s">
        <v>13</v>
      </c>
      <c r="B47" s="68" t="s">
        <v>29</v>
      </c>
      <c r="C47" s="68" t="s">
        <v>30</v>
      </c>
      <c r="D47" s="70" t="s">
        <v>147</v>
      </c>
      <c r="E47" s="21">
        <v>370000</v>
      </c>
      <c r="F47" s="41">
        <f>F48</f>
        <v>96000</v>
      </c>
      <c r="G47" s="41">
        <f>G48</f>
        <v>451000</v>
      </c>
    </row>
    <row r="48" spans="1:7" s="8" customFormat="1" ht="42" thickBot="1">
      <c r="A48" s="71" t="s">
        <v>20</v>
      </c>
      <c r="B48" s="68" t="s">
        <v>29</v>
      </c>
      <c r="C48" s="68" t="s">
        <v>30</v>
      </c>
      <c r="D48" s="68" t="s">
        <v>236</v>
      </c>
      <c r="E48" s="26">
        <v>355000</v>
      </c>
      <c r="F48" s="41">
        <v>96000</v>
      </c>
      <c r="G48" s="41">
        <f>F48+E48</f>
        <v>451000</v>
      </c>
    </row>
    <row r="49" spans="1:7" ht="42" thickBot="1">
      <c r="A49" s="71" t="s">
        <v>20</v>
      </c>
      <c r="B49" s="68" t="s">
        <v>29</v>
      </c>
      <c r="C49" s="68" t="s">
        <v>30</v>
      </c>
      <c r="D49" s="68" t="s">
        <v>237</v>
      </c>
      <c r="E49" s="21">
        <v>15000</v>
      </c>
      <c r="F49" s="41"/>
      <c r="G49" s="41">
        <f>F49+E49</f>
        <v>15000</v>
      </c>
    </row>
    <row r="50" spans="1:7" ht="15" thickBot="1">
      <c r="A50" s="71" t="s">
        <v>22</v>
      </c>
      <c r="B50" s="68" t="s">
        <v>154</v>
      </c>
      <c r="C50" s="68" t="s">
        <v>30</v>
      </c>
      <c r="D50" s="68" t="s">
        <v>148</v>
      </c>
      <c r="E50" s="21">
        <v>4000</v>
      </c>
      <c r="F50" s="41"/>
      <c r="G50" s="41">
        <f>E50</f>
        <v>4000</v>
      </c>
    </row>
    <row r="51" spans="1:7" ht="28.2" thickBot="1">
      <c r="A51" s="71" t="s">
        <v>149</v>
      </c>
      <c r="B51" s="68" t="s">
        <v>29</v>
      </c>
      <c r="C51" s="68" t="s">
        <v>30</v>
      </c>
      <c r="D51" s="68" t="s">
        <v>150</v>
      </c>
      <c r="E51" s="21">
        <v>4000</v>
      </c>
      <c r="F51" s="41"/>
      <c r="G51" s="41">
        <f>E51</f>
        <v>4000</v>
      </c>
    </row>
    <row r="52" spans="1:7" s="8" customFormat="1" ht="15" thickBot="1">
      <c r="A52" s="86" t="s">
        <v>31</v>
      </c>
      <c r="B52" s="61" t="s">
        <v>32</v>
      </c>
      <c r="C52" s="61"/>
      <c r="D52" s="87"/>
      <c r="E52" s="28">
        <v>54734</v>
      </c>
      <c r="F52" s="39"/>
      <c r="G52" s="39">
        <f>G53</f>
        <v>54734</v>
      </c>
    </row>
    <row r="53" spans="1:7" ht="15" thickBot="1">
      <c r="A53" s="71" t="s">
        <v>156</v>
      </c>
      <c r="B53" s="67" t="s">
        <v>33</v>
      </c>
      <c r="C53" s="67"/>
      <c r="D53" s="68"/>
      <c r="E53" s="21">
        <v>54734</v>
      </c>
      <c r="F53" s="41"/>
      <c r="G53" s="41">
        <f>E53</f>
        <v>54734</v>
      </c>
    </row>
    <row r="54" spans="1:7" ht="28.2" thickBot="1">
      <c r="A54" s="80" t="s">
        <v>34</v>
      </c>
      <c r="B54" s="67" t="s">
        <v>33</v>
      </c>
      <c r="C54" s="67" t="s">
        <v>35</v>
      </c>
      <c r="D54" s="67"/>
      <c r="E54" s="21">
        <v>54734</v>
      </c>
      <c r="F54" s="41"/>
      <c r="G54" s="41">
        <f>E54</f>
        <v>54734</v>
      </c>
    </row>
    <row r="55" spans="1:7" ht="42" thickBot="1">
      <c r="A55" s="80" t="s">
        <v>157</v>
      </c>
      <c r="B55" s="67" t="s">
        <v>33</v>
      </c>
      <c r="C55" s="67" t="s">
        <v>36</v>
      </c>
      <c r="D55" s="67"/>
      <c r="E55" s="21">
        <v>54734</v>
      </c>
      <c r="F55" s="41"/>
      <c r="G55" s="41">
        <f t="shared" ref="G55:G58" si="2">E55</f>
        <v>54734</v>
      </c>
    </row>
    <row r="56" spans="1:7" ht="83.4" thickBot="1">
      <c r="A56" s="80" t="s">
        <v>37</v>
      </c>
      <c r="B56" s="67" t="s">
        <v>33</v>
      </c>
      <c r="C56" s="67" t="s">
        <v>36</v>
      </c>
      <c r="D56" s="67" t="s">
        <v>140</v>
      </c>
      <c r="E56" s="21">
        <v>49422</v>
      </c>
      <c r="F56" s="41"/>
      <c r="G56" s="41">
        <f t="shared" si="2"/>
        <v>49422</v>
      </c>
    </row>
    <row r="57" spans="1:7" ht="28.2" thickBot="1">
      <c r="A57" s="71" t="s">
        <v>19</v>
      </c>
      <c r="B57" s="67" t="s">
        <v>33</v>
      </c>
      <c r="C57" s="67" t="s">
        <v>36</v>
      </c>
      <c r="D57" s="67" t="s">
        <v>141</v>
      </c>
      <c r="E57" s="21">
        <v>49422</v>
      </c>
      <c r="F57" s="41"/>
      <c r="G57" s="41">
        <f t="shared" si="2"/>
        <v>49422</v>
      </c>
    </row>
    <row r="58" spans="1:7" ht="28.2" thickBot="1">
      <c r="A58" s="80" t="s">
        <v>13</v>
      </c>
      <c r="B58" s="67" t="s">
        <v>33</v>
      </c>
      <c r="C58" s="67" t="s">
        <v>36</v>
      </c>
      <c r="D58" s="67" t="s">
        <v>147</v>
      </c>
      <c r="E58" s="16">
        <v>5312</v>
      </c>
      <c r="F58" s="41"/>
      <c r="G58" s="41">
        <f t="shared" si="2"/>
        <v>5312</v>
      </c>
    </row>
    <row r="59" spans="1:7" ht="28.2" thickBot="1">
      <c r="A59" s="86" t="s">
        <v>158</v>
      </c>
      <c r="B59" s="61" t="s">
        <v>159</v>
      </c>
      <c r="C59" s="61"/>
      <c r="D59" s="61"/>
      <c r="E59" s="28">
        <v>750000</v>
      </c>
      <c r="F59" s="39">
        <f>F60</f>
        <v>-120000</v>
      </c>
      <c r="G59" s="39">
        <f>F59+E59</f>
        <v>630000</v>
      </c>
    </row>
    <row r="60" spans="1:7" ht="42" thickBot="1">
      <c r="A60" s="71" t="s">
        <v>39</v>
      </c>
      <c r="B60" s="67" t="s">
        <v>38</v>
      </c>
      <c r="C60" s="67"/>
      <c r="D60" s="67"/>
      <c r="E60" s="21">
        <v>750000</v>
      </c>
      <c r="F60" s="41">
        <f>F61</f>
        <v>-120000</v>
      </c>
      <c r="G60" s="41">
        <f>E60+F60</f>
        <v>630000</v>
      </c>
    </row>
    <row r="61" spans="1:7" ht="42" thickBot="1">
      <c r="A61" s="80" t="s">
        <v>40</v>
      </c>
      <c r="B61" s="67" t="s">
        <v>38</v>
      </c>
      <c r="C61" s="67" t="s">
        <v>41</v>
      </c>
      <c r="D61" s="67"/>
      <c r="E61" s="21">
        <v>750000</v>
      </c>
      <c r="F61" s="41">
        <f>F62</f>
        <v>-120000</v>
      </c>
      <c r="G61" s="41">
        <f>E61+F61</f>
        <v>630000</v>
      </c>
    </row>
    <row r="62" spans="1:7" s="8" customFormat="1" ht="42" thickBot="1">
      <c r="A62" s="71" t="s">
        <v>160</v>
      </c>
      <c r="B62" s="67" t="s">
        <v>38</v>
      </c>
      <c r="C62" s="67" t="s">
        <v>43</v>
      </c>
      <c r="D62" s="67"/>
      <c r="E62" s="21">
        <f>E63+E65</f>
        <v>750000</v>
      </c>
      <c r="F62" s="41">
        <f>F63+F65</f>
        <v>-120000</v>
      </c>
      <c r="G62" s="41">
        <f>G63+G65</f>
        <v>630000</v>
      </c>
    </row>
    <row r="63" spans="1:7" s="8" customFormat="1" ht="28.2" thickBot="1">
      <c r="A63" s="80" t="s">
        <v>44</v>
      </c>
      <c r="B63" s="67" t="s">
        <v>38</v>
      </c>
      <c r="C63" s="67" t="s">
        <v>45</v>
      </c>
      <c r="D63" s="67"/>
      <c r="E63" s="21">
        <v>300000</v>
      </c>
      <c r="F63" s="41">
        <f>F64</f>
        <v>-60000</v>
      </c>
      <c r="G63" s="41">
        <f>G64</f>
        <v>240000</v>
      </c>
    </row>
    <row r="64" spans="1:7" ht="28.2" thickBot="1">
      <c r="A64" s="80" t="s">
        <v>13</v>
      </c>
      <c r="B64" s="67" t="s">
        <v>38</v>
      </c>
      <c r="C64" s="67" t="s">
        <v>46</v>
      </c>
      <c r="D64" s="67" t="s">
        <v>147</v>
      </c>
      <c r="E64" s="21">
        <v>300000</v>
      </c>
      <c r="F64" s="41">
        <v>-60000</v>
      </c>
      <c r="G64" s="41">
        <f>F64+E64</f>
        <v>240000</v>
      </c>
    </row>
    <row r="65" spans="1:7" ht="15" thickBot="1">
      <c r="A65" s="80" t="s">
        <v>99</v>
      </c>
      <c r="B65" s="67" t="s">
        <v>47</v>
      </c>
      <c r="C65" s="67" t="s">
        <v>48</v>
      </c>
      <c r="D65" s="67"/>
      <c r="E65" s="21">
        <v>450000</v>
      </c>
      <c r="F65" s="41">
        <f>F66</f>
        <v>-60000</v>
      </c>
      <c r="G65" s="41">
        <f t="shared" ref="G65:G69" si="3">E65+F65</f>
        <v>390000</v>
      </c>
    </row>
    <row r="66" spans="1:7" ht="28.2" thickBot="1">
      <c r="A66" s="71" t="s">
        <v>13</v>
      </c>
      <c r="B66" s="67" t="s">
        <v>38</v>
      </c>
      <c r="C66" s="67" t="s">
        <v>48</v>
      </c>
      <c r="D66" s="68" t="s">
        <v>147</v>
      </c>
      <c r="E66" s="21">
        <v>450000</v>
      </c>
      <c r="F66" s="41">
        <v>-60000</v>
      </c>
      <c r="G66" s="41">
        <f t="shared" si="3"/>
        <v>390000</v>
      </c>
    </row>
    <row r="67" spans="1:7" ht="15" thickBot="1">
      <c r="A67" s="77" t="s">
        <v>123</v>
      </c>
      <c r="B67" s="61" t="s">
        <v>161</v>
      </c>
      <c r="C67" s="61"/>
      <c r="D67" s="61"/>
      <c r="E67" s="28">
        <v>3793000</v>
      </c>
      <c r="F67" s="39"/>
      <c r="G67" s="39">
        <f>G68+G80</f>
        <v>3793000</v>
      </c>
    </row>
    <row r="68" spans="1:7" ht="15" thickBot="1">
      <c r="A68" s="71" t="s">
        <v>162</v>
      </c>
      <c r="B68" s="67" t="s">
        <v>109</v>
      </c>
      <c r="C68" s="67"/>
      <c r="D68" s="68"/>
      <c r="E68" s="21">
        <f>E69</f>
        <v>3643000</v>
      </c>
      <c r="F68" s="41"/>
      <c r="G68" s="41">
        <f>G69</f>
        <v>3643000</v>
      </c>
    </row>
    <row r="69" spans="1:7" s="8" customFormat="1" ht="28.2" thickBot="1">
      <c r="A69" s="71" t="s">
        <v>169</v>
      </c>
      <c r="B69" s="67" t="s">
        <v>109</v>
      </c>
      <c r="C69" s="67" t="s">
        <v>233</v>
      </c>
      <c r="D69" s="68"/>
      <c r="E69" s="21">
        <v>3643000</v>
      </c>
      <c r="F69" s="41"/>
      <c r="G69" s="41">
        <f t="shared" si="3"/>
        <v>3643000</v>
      </c>
    </row>
    <row r="70" spans="1:7" ht="55.8" thickBot="1">
      <c r="A70" s="80" t="s">
        <v>163</v>
      </c>
      <c r="B70" s="67" t="s">
        <v>109</v>
      </c>
      <c r="C70" s="67" t="s">
        <v>110</v>
      </c>
      <c r="D70" s="67"/>
      <c r="E70" s="21">
        <v>3643000</v>
      </c>
      <c r="F70" s="41"/>
      <c r="G70" s="41">
        <f>E70+F70</f>
        <v>3643000</v>
      </c>
    </row>
    <row r="71" spans="1:7" ht="28.2" thickBot="1">
      <c r="A71" s="71" t="s">
        <v>164</v>
      </c>
      <c r="B71" s="67" t="s">
        <v>109</v>
      </c>
      <c r="C71" s="67" t="s">
        <v>110</v>
      </c>
      <c r="D71" s="67"/>
      <c r="E71" s="21">
        <v>3643000</v>
      </c>
      <c r="F71" s="41"/>
      <c r="G71" s="41">
        <f t="shared" ref="G71:G89" si="4">E71+F71</f>
        <v>3643000</v>
      </c>
    </row>
    <row r="72" spans="1:7" ht="15" thickBot="1">
      <c r="A72" s="71" t="s">
        <v>165</v>
      </c>
      <c r="B72" s="67" t="s">
        <v>109</v>
      </c>
      <c r="C72" s="67" t="s">
        <v>111</v>
      </c>
      <c r="D72" s="67"/>
      <c r="E72" s="21">
        <v>600000</v>
      </c>
      <c r="F72" s="41"/>
      <c r="G72" s="41">
        <f t="shared" si="4"/>
        <v>600000</v>
      </c>
    </row>
    <row r="73" spans="1:7" ht="25.2" customHeight="1" thickBot="1">
      <c r="A73" s="71" t="s">
        <v>13</v>
      </c>
      <c r="B73" s="67" t="s">
        <v>109</v>
      </c>
      <c r="C73" s="67" t="s">
        <v>111</v>
      </c>
      <c r="D73" s="67" t="s">
        <v>147</v>
      </c>
      <c r="E73" s="21">
        <v>600000</v>
      </c>
      <c r="F73" s="41"/>
      <c r="G73" s="41">
        <f t="shared" si="4"/>
        <v>600000</v>
      </c>
    </row>
    <row r="74" spans="1:7" ht="15" thickBot="1">
      <c r="A74" s="71" t="s">
        <v>166</v>
      </c>
      <c r="B74" s="67" t="s">
        <v>109</v>
      </c>
      <c r="C74" s="67" t="s">
        <v>112</v>
      </c>
      <c r="D74" s="68"/>
      <c r="E74" s="21">
        <v>100000</v>
      </c>
      <c r="F74" s="41"/>
      <c r="G74" s="41">
        <f t="shared" si="4"/>
        <v>100000</v>
      </c>
    </row>
    <row r="75" spans="1:7" s="8" customFormat="1" ht="42" customHeight="1" thickBot="1">
      <c r="A75" s="71" t="s">
        <v>13</v>
      </c>
      <c r="B75" s="67" t="s">
        <v>109</v>
      </c>
      <c r="C75" s="67" t="s">
        <v>112</v>
      </c>
      <c r="D75" s="68" t="s">
        <v>147</v>
      </c>
      <c r="E75" s="21">
        <v>100000</v>
      </c>
      <c r="F75" s="41"/>
      <c r="G75" s="41">
        <f t="shared" si="4"/>
        <v>100000</v>
      </c>
    </row>
    <row r="76" spans="1:7" s="8" customFormat="1" ht="55.8" thickBot="1">
      <c r="A76" s="71" t="s">
        <v>167</v>
      </c>
      <c r="B76" s="67" t="s">
        <v>109</v>
      </c>
      <c r="C76" s="67" t="s">
        <v>264</v>
      </c>
      <c r="D76" s="68"/>
      <c r="E76" s="21">
        <v>2943000</v>
      </c>
      <c r="F76" s="41"/>
      <c r="G76" s="41" t="e">
        <f>G77+G79</f>
        <v>#REF!</v>
      </c>
    </row>
    <row r="77" spans="1:7" s="8" customFormat="1" ht="28.2" thickBot="1">
      <c r="A77" s="71" t="s">
        <v>168</v>
      </c>
      <c r="B77" s="67" t="s">
        <v>109</v>
      </c>
      <c r="C77" s="67" t="s">
        <v>113</v>
      </c>
      <c r="D77" s="68"/>
      <c r="E77" s="21">
        <v>2943000</v>
      </c>
      <c r="F77" s="41"/>
      <c r="G77" s="41" t="e">
        <f>#REF!</f>
        <v>#REF!</v>
      </c>
    </row>
    <row r="78" spans="1:7" ht="42" thickBot="1">
      <c r="A78" s="72" t="s">
        <v>20</v>
      </c>
      <c r="B78" s="67" t="s">
        <v>109</v>
      </c>
      <c r="C78" s="67" t="s">
        <v>113</v>
      </c>
      <c r="D78" s="85" t="s">
        <v>116</v>
      </c>
      <c r="E78" s="21">
        <v>2943000</v>
      </c>
      <c r="F78" s="41">
        <v>-729527.34</v>
      </c>
      <c r="G78" s="41">
        <f t="shared" si="4"/>
        <v>2213472.66</v>
      </c>
    </row>
    <row r="79" spans="1:7" ht="42" thickBot="1">
      <c r="A79" s="72" t="s">
        <v>20</v>
      </c>
      <c r="B79" s="67" t="s">
        <v>109</v>
      </c>
      <c r="C79" s="67" t="s">
        <v>263</v>
      </c>
      <c r="D79" s="85" t="s">
        <v>116</v>
      </c>
      <c r="E79" s="21"/>
      <c r="F79" s="41">
        <v>729527.34</v>
      </c>
      <c r="G79" s="41">
        <f>F79</f>
        <v>729527.34</v>
      </c>
    </row>
    <row r="80" spans="1:7" ht="28.2" thickBot="1">
      <c r="A80" s="71" t="s">
        <v>242</v>
      </c>
      <c r="B80" s="67" t="s">
        <v>114</v>
      </c>
      <c r="C80" s="67" t="s">
        <v>243</v>
      </c>
      <c r="D80" s="68"/>
      <c r="E80" s="21">
        <v>150000</v>
      </c>
      <c r="F80" s="41"/>
      <c r="G80" s="41">
        <f t="shared" si="4"/>
        <v>150000</v>
      </c>
    </row>
    <row r="81" spans="1:7" ht="28.2" thickBot="1">
      <c r="A81" s="71" t="s">
        <v>244</v>
      </c>
      <c r="B81" s="67" t="s">
        <v>114</v>
      </c>
      <c r="C81" s="67" t="s">
        <v>243</v>
      </c>
      <c r="D81" s="68" t="s">
        <v>147</v>
      </c>
      <c r="E81" s="21">
        <v>150000</v>
      </c>
      <c r="F81" s="41"/>
      <c r="G81" s="41">
        <f t="shared" si="4"/>
        <v>150000</v>
      </c>
    </row>
    <row r="82" spans="1:7" s="8" customFormat="1" ht="15" thickBot="1">
      <c r="A82" s="82" t="s">
        <v>49</v>
      </c>
      <c r="B82" s="30" t="s">
        <v>115</v>
      </c>
      <c r="C82" s="31"/>
      <c r="D82" s="31"/>
      <c r="E82" s="28">
        <v>4087807.42</v>
      </c>
      <c r="F82" s="39">
        <f>F89</f>
        <v>1664874.3</v>
      </c>
      <c r="G82" s="39">
        <f t="shared" si="4"/>
        <v>5752681.7199999997</v>
      </c>
    </row>
    <row r="83" spans="1:7" ht="15" thickBot="1">
      <c r="A83" s="81" t="s">
        <v>50</v>
      </c>
      <c r="B83" s="23" t="s">
        <v>51</v>
      </c>
      <c r="C83" s="19"/>
      <c r="D83" s="19"/>
      <c r="E83" s="21">
        <v>113000</v>
      </c>
      <c r="F83" s="41"/>
      <c r="G83" s="41">
        <f t="shared" si="4"/>
        <v>113000</v>
      </c>
    </row>
    <row r="84" spans="1:7" ht="55.8" thickBot="1">
      <c r="A84" s="81" t="s">
        <v>245</v>
      </c>
      <c r="B84" s="23" t="s">
        <v>51</v>
      </c>
      <c r="C84" s="23" t="s">
        <v>266</v>
      </c>
      <c r="D84" s="19"/>
      <c r="E84" s="21">
        <v>102000</v>
      </c>
      <c r="F84" s="41"/>
      <c r="G84" s="41">
        <f t="shared" si="4"/>
        <v>102000</v>
      </c>
    </row>
    <row r="85" spans="1:7" ht="28.2" thickBot="1">
      <c r="A85" s="71" t="s">
        <v>13</v>
      </c>
      <c r="B85" s="23" t="s">
        <v>51</v>
      </c>
      <c r="C85" s="23" t="s">
        <v>267</v>
      </c>
      <c r="D85" s="19">
        <v>200</v>
      </c>
      <c r="E85" s="21">
        <v>102000</v>
      </c>
      <c r="F85" s="41"/>
      <c r="G85" s="41">
        <f t="shared" si="4"/>
        <v>102000</v>
      </c>
    </row>
    <row r="86" spans="1:7" ht="15" thickBot="1">
      <c r="A86" s="81" t="s">
        <v>170</v>
      </c>
      <c r="B86" s="23" t="s">
        <v>51</v>
      </c>
      <c r="C86" s="23" t="s">
        <v>171</v>
      </c>
      <c r="D86" s="19"/>
      <c r="E86" s="21">
        <v>11000</v>
      </c>
      <c r="F86" s="41"/>
      <c r="G86" s="41">
        <f t="shared" si="4"/>
        <v>11000</v>
      </c>
    </row>
    <row r="87" spans="1:7" ht="28.2" thickBot="1">
      <c r="A87" s="81" t="s">
        <v>172</v>
      </c>
      <c r="B87" s="23" t="s">
        <v>51</v>
      </c>
      <c r="C87" s="23" t="s">
        <v>246</v>
      </c>
      <c r="D87" s="19"/>
      <c r="E87" s="21">
        <v>11000</v>
      </c>
      <c r="F87" s="41"/>
      <c r="G87" s="41">
        <f t="shared" si="4"/>
        <v>11000</v>
      </c>
    </row>
    <row r="88" spans="1:7" ht="28.2" thickBot="1">
      <c r="A88" s="71" t="s">
        <v>13</v>
      </c>
      <c r="B88" s="23" t="s">
        <v>51</v>
      </c>
      <c r="C88" s="23" t="s">
        <v>246</v>
      </c>
      <c r="D88" s="19">
        <v>200</v>
      </c>
      <c r="E88" s="21">
        <v>11000</v>
      </c>
      <c r="F88" s="41"/>
      <c r="G88" s="41">
        <f t="shared" si="4"/>
        <v>11000</v>
      </c>
    </row>
    <row r="89" spans="1:7" ht="15" thickBot="1">
      <c r="A89" s="82" t="s">
        <v>52</v>
      </c>
      <c r="B89" s="30" t="s">
        <v>53</v>
      </c>
      <c r="C89" s="30"/>
      <c r="D89" s="31"/>
      <c r="E89" s="28">
        <v>3974807.42</v>
      </c>
      <c r="F89" s="39">
        <f>F96+F115</f>
        <v>1664874.3</v>
      </c>
      <c r="G89" s="39">
        <f t="shared" si="4"/>
        <v>5639681.7199999997</v>
      </c>
    </row>
    <row r="90" spans="1:7" ht="42" thickBot="1">
      <c r="A90" s="81" t="s">
        <v>247</v>
      </c>
      <c r="B90" s="23" t="s">
        <v>53</v>
      </c>
      <c r="C90" s="23" t="s">
        <v>119</v>
      </c>
      <c r="D90" s="19"/>
      <c r="E90" s="21">
        <v>550000</v>
      </c>
      <c r="F90" s="41"/>
      <c r="G90" s="41">
        <f>E90+F90</f>
        <v>550000</v>
      </c>
    </row>
    <row r="91" spans="1:7" ht="42" thickBot="1">
      <c r="A91" s="81" t="s">
        <v>20</v>
      </c>
      <c r="B91" s="23" t="s">
        <v>53</v>
      </c>
      <c r="C91" s="23" t="s">
        <v>119</v>
      </c>
      <c r="D91" s="19">
        <v>200</v>
      </c>
      <c r="E91" s="21">
        <v>550000</v>
      </c>
      <c r="F91" s="41"/>
      <c r="G91" s="41">
        <f t="shared" ref="G91:G99" si="5">E91+F91</f>
        <v>550000</v>
      </c>
    </row>
    <row r="92" spans="1:7" ht="55.8" thickBot="1">
      <c r="A92" s="81" t="s">
        <v>248</v>
      </c>
      <c r="B92" s="23" t="s">
        <v>53</v>
      </c>
      <c r="C92" s="23" t="s">
        <v>174</v>
      </c>
      <c r="D92" s="19"/>
      <c r="E92" s="21">
        <f>E93</f>
        <v>160000</v>
      </c>
      <c r="F92" s="41"/>
      <c r="G92" s="41">
        <f t="shared" si="5"/>
        <v>160000</v>
      </c>
    </row>
    <row r="93" spans="1:7" ht="42" thickBot="1">
      <c r="A93" s="81" t="s">
        <v>20</v>
      </c>
      <c r="B93" s="23" t="s">
        <v>53</v>
      </c>
      <c r="C93" s="23" t="s">
        <v>174</v>
      </c>
      <c r="D93" s="19">
        <v>200</v>
      </c>
      <c r="E93" s="21">
        <v>160000</v>
      </c>
      <c r="F93" s="41"/>
      <c r="G93" s="41">
        <f t="shared" si="5"/>
        <v>160000</v>
      </c>
    </row>
    <row r="94" spans="1:7" s="8" customFormat="1" ht="42" thickBot="1">
      <c r="A94" s="71" t="s">
        <v>249</v>
      </c>
      <c r="B94" s="23" t="s">
        <v>53</v>
      </c>
      <c r="C94" s="23" t="s">
        <v>175</v>
      </c>
      <c r="D94" s="19"/>
      <c r="E94" s="21">
        <f>E95</f>
        <v>145000</v>
      </c>
      <c r="F94" s="41"/>
      <c r="G94" s="41">
        <f t="shared" si="5"/>
        <v>145000</v>
      </c>
    </row>
    <row r="95" spans="1:7" ht="42" thickBot="1">
      <c r="A95" s="81" t="s">
        <v>20</v>
      </c>
      <c r="B95" s="23" t="s">
        <v>53</v>
      </c>
      <c r="C95" s="23" t="s">
        <v>175</v>
      </c>
      <c r="D95" s="19">
        <v>200</v>
      </c>
      <c r="E95" s="21">
        <v>145000</v>
      </c>
      <c r="F95" s="41"/>
      <c r="G95" s="41">
        <f t="shared" si="5"/>
        <v>145000</v>
      </c>
    </row>
    <row r="96" spans="1:7" ht="28.2" thickBot="1">
      <c r="A96" s="81" t="s">
        <v>124</v>
      </c>
      <c r="B96" s="19" t="s">
        <v>53</v>
      </c>
      <c r="C96" s="23" t="s">
        <v>54</v>
      </c>
      <c r="D96" s="23"/>
      <c r="E96" s="33">
        <v>1905996.95</v>
      </c>
      <c r="F96" s="41">
        <f>F104</f>
        <v>-230000</v>
      </c>
      <c r="G96" s="41">
        <f t="shared" si="5"/>
        <v>1675996.95</v>
      </c>
    </row>
    <row r="97" spans="1:7" ht="42" thickBot="1">
      <c r="A97" s="81" t="s">
        <v>176</v>
      </c>
      <c r="B97" s="19" t="s">
        <v>53</v>
      </c>
      <c r="C97" s="23" t="s">
        <v>55</v>
      </c>
      <c r="D97" s="19"/>
      <c r="E97" s="33">
        <v>651000</v>
      </c>
      <c r="F97" s="41"/>
      <c r="G97" s="41">
        <f t="shared" si="5"/>
        <v>651000</v>
      </c>
    </row>
    <row r="98" spans="1:7" ht="28.2" thickBot="1">
      <c r="A98" s="71" t="s">
        <v>177</v>
      </c>
      <c r="B98" s="19" t="s">
        <v>53</v>
      </c>
      <c r="C98" s="23" t="s">
        <v>56</v>
      </c>
      <c r="D98" s="19"/>
      <c r="E98" s="33">
        <v>551000</v>
      </c>
      <c r="F98" s="41"/>
      <c r="G98" s="41">
        <f t="shared" si="5"/>
        <v>551000</v>
      </c>
    </row>
    <row r="99" spans="1:7" ht="28.2" thickBot="1">
      <c r="A99" s="81" t="s">
        <v>13</v>
      </c>
      <c r="B99" s="19" t="s">
        <v>53</v>
      </c>
      <c r="C99" s="23" t="s">
        <v>56</v>
      </c>
      <c r="D99" s="19">
        <v>200</v>
      </c>
      <c r="E99" s="33">
        <v>551000</v>
      </c>
      <c r="F99" s="41"/>
      <c r="G99" s="41">
        <f t="shared" si="5"/>
        <v>551000</v>
      </c>
    </row>
    <row r="100" spans="1:7" ht="42" thickBot="1">
      <c r="A100" s="81" t="s">
        <v>20</v>
      </c>
      <c r="B100" s="19" t="s">
        <v>53</v>
      </c>
      <c r="C100" s="23" t="s">
        <v>56</v>
      </c>
      <c r="D100" s="19">
        <v>247</v>
      </c>
      <c r="E100" s="33">
        <v>550000</v>
      </c>
      <c r="F100" s="41"/>
      <c r="G100" s="41">
        <f>E100+F100</f>
        <v>550000</v>
      </c>
    </row>
    <row r="101" spans="1:7" s="8" customFormat="1" ht="15" thickBot="1">
      <c r="A101" s="81" t="s">
        <v>22</v>
      </c>
      <c r="B101" s="23" t="s">
        <v>53</v>
      </c>
      <c r="C101" s="23" t="s">
        <v>56</v>
      </c>
      <c r="D101" s="19">
        <v>850</v>
      </c>
      <c r="E101" s="33">
        <v>1000</v>
      </c>
      <c r="F101" s="41"/>
      <c r="G101" s="41">
        <f>E101+F101</f>
        <v>1000</v>
      </c>
    </row>
    <row r="102" spans="1:7" ht="15" thickBot="1">
      <c r="A102" s="81" t="s">
        <v>125</v>
      </c>
      <c r="B102" s="23" t="s">
        <v>53</v>
      </c>
      <c r="C102" s="23" t="s">
        <v>179</v>
      </c>
      <c r="D102" s="19"/>
      <c r="E102" s="33">
        <v>100000</v>
      </c>
      <c r="F102" s="41"/>
      <c r="G102" s="41">
        <f t="shared" ref="G102:G110" si="6">E102+F102</f>
        <v>100000</v>
      </c>
    </row>
    <row r="103" spans="1:7" ht="28.2" thickBot="1">
      <c r="A103" s="71" t="s">
        <v>13</v>
      </c>
      <c r="B103" s="23" t="s">
        <v>53</v>
      </c>
      <c r="C103" s="23" t="s">
        <v>179</v>
      </c>
      <c r="D103" s="19">
        <v>200</v>
      </c>
      <c r="E103" s="33">
        <v>100000</v>
      </c>
      <c r="F103" s="41"/>
      <c r="G103" s="41">
        <f t="shared" si="6"/>
        <v>100000</v>
      </c>
    </row>
    <row r="104" spans="1:7" ht="28.2" thickBot="1">
      <c r="A104" s="81" t="s">
        <v>126</v>
      </c>
      <c r="B104" s="23" t="s">
        <v>53</v>
      </c>
      <c r="C104" s="23" t="s">
        <v>58</v>
      </c>
      <c r="D104" s="19"/>
      <c r="E104" s="33">
        <v>1254996.95</v>
      </c>
      <c r="F104" s="41">
        <f>F109+F111+F113</f>
        <v>-230000</v>
      </c>
      <c r="G104" s="41">
        <f t="shared" si="6"/>
        <v>1024996.95</v>
      </c>
    </row>
    <row r="105" spans="1:7" ht="28.2" thickBot="1">
      <c r="A105" s="81" t="s">
        <v>126</v>
      </c>
      <c r="B105" s="23" t="s">
        <v>53</v>
      </c>
      <c r="C105" s="23" t="s">
        <v>60</v>
      </c>
      <c r="D105" s="19"/>
      <c r="E105" s="33">
        <v>764996.95</v>
      </c>
      <c r="F105" s="41"/>
      <c r="G105" s="41">
        <f t="shared" si="6"/>
        <v>764996.95</v>
      </c>
    </row>
    <row r="106" spans="1:7" ht="28.2" thickBot="1">
      <c r="A106" s="81" t="s">
        <v>13</v>
      </c>
      <c r="B106" s="23" t="s">
        <v>53</v>
      </c>
      <c r="C106" s="23" t="s">
        <v>60</v>
      </c>
      <c r="D106" s="19">
        <v>200</v>
      </c>
      <c r="E106" s="33">
        <v>764996.95</v>
      </c>
      <c r="F106" s="41"/>
      <c r="G106" s="41">
        <f t="shared" si="6"/>
        <v>764996.95</v>
      </c>
    </row>
    <row r="107" spans="1:7" ht="15" thickBot="1">
      <c r="A107" s="81" t="s">
        <v>127</v>
      </c>
      <c r="B107" s="23" t="s">
        <v>53</v>
      </c>
      <c r="C107" s="23" t="s">
        <v>62</v>
      </c>
      <c r="D107" s="19"/>
      <c r="E107" s="33">
        <v>50000</v>
      </c>
      <c r="F107" s="41"/>
      <c r="G107" s="41">
        <f t="shared" si="6"/>
        <v>50000</v>
      </c>
    </row>
    <row r="108" spans="1:7" ht="28.2" thickBot="1">
      <c r="A108" s="81" t="s">
        <v>13</v>
      </c>
      <c r="B108" s="23" t="s">
        <v>53</v>
      </c>
      <c r="C108" s="23" t="s">
        <v>62</v>
      </c>
      <c r="D108" s="19">
        <v>200</v>
      </c>
      <c r="E108" s="21">
        <v>50000</v>
      </c>
      <c r="F108" s="41"/>
      <c r="G108" s="41">
        <f t="shared" si="6"/>
        <v>50000</v>
      </c>
    </row>
    <row r="109" spans="1:7" ht="28.2" thickBot="1">
      <c r="A109" s="71" t="s">
        <v>128</v>
      </c>
      <c r="B109" s="23" t="s">
        <v>53</v>
      </c>
      <c r="C109" s="23" t="s">
        <v>63</v>
      </c>
      <c r="D109" s="19"/>
      <c r="E109" s="21">
        <v>150000</v>
      </c>
      <c r="F109" s="41">
        <f>F110</f>
        <v>-90000</v>
      </c>
      <c r="G109" s="41">
        <f t="shared" si="6"/>
        <v>60000</v>
      </c>
    </row>
    <row r="110" spans="1:7" ht="28.2" thickBot="1">
      <c r="A110" s="81" t="s">
        <v>13</v>
      </c>
      <c r="B110" s="23" t="s">
        <v>53</v>
      </c>
      <c r="C110" s="23" t="s">
        <v>63</v>
      </c>
      <c r="D110" s="19">
        <v>200</v>
      </c>
      <c r="E110" s="21">
        <v>150000</v>
      </c>
      <c r="F110" s="41">
        <v>-90000</v>
      </c>
      <c r="G110" s="41">
        <f t="shared" si="6"/>
        <v>60000</v>
      </c>
    </row>
    <row r="111" spans="1:7" ht="28.2" thickBot="1">
      <c r="A111" s="81" t="s">
        <v>129</v>
      </c>
      <c r="B111" s="23" t="s">
        <v>53</v>
      </c>
      <c r="C111" s="23" t="s">
        <v>86</v>
      </c>
      <c r="D111" s="19"/>
      <c r="E111" s="33">
        <v>150000</v>
      </c>
      <c r="F111" s="41">
        <f>F112</f>
        <v>-70000</v>
      </c>
      <c r="G111" s="41">
        <f>E111+F111</f>
        <v>80000</v>
      </c>
    </row>
    <row r="112" spans="1:7" ht="28.2" thickBot="1">
      <c r="A112" s="81" t="s">
        <v>13</v>
      </c>
      <c r="B112" s="23" t="s">
        <v>53</v>
      </c>
      <c r="C112" s="23" t="s">
        <v>86</v>
      </c>
      <c r="D112" s="23" t="s">
        <v>147</v>
      </c>
      <c r="E112" s="33">
        <v>150000</v>
      </c>
      <c r="F112" s="41">
        <v>-70000</v>
      </c>
      <c r="G112" s="73">
        <f>E112+F112</f>
        <v>80000</v>
      </c>
    </row>
    <row r="113" spans="1:7" ht="15" thickBot="1">
      <c r="A113" s="81" t="s">
        <v>250</v>
      </c>
      <c r="B113" s="23" t="s">
        <v>53</v>
      </c>
      <c r="C113" s="23" t="s">
        <v>251</v>
      </c>
      <c r="D113" s="23"/>
      <c r="E113" s="33">
        <v>140000</v>
      </c>
      <c r="F113" s="41">
        <f>F114</f>
        <v>-70000</v>
      </c>
      <c r="G113" s="73">
        <f t="shared" ref="G113:G118" si="7">E113+F113</f>
        <v>70000</v>
      </c>
    </row>
    <row r="114" spans="1:7" ht="28.2" thickBot="1">
      <c r="A114" s="46" t="s">
        <v>13</v>
      </c>
      <c r="B114" s="23" t="s">
        <v>53</v>
      </c>
      <c r="C114" s="23" t="s">
        <v>251</v>
      </c>
      <c r="D114" s="23" t="s">
        <v>147</v>
      </c>
      <c r="E114" s="33">
        <v>140000</v>
      </c>
      <c r="F114" s="41">
        <v>-70000</v>
      </c>
      <c r="G114" s="73">
        <f t="shared" si="7"/>
        <v>70000</v>
      </c>
    </row>
    <row r="115" spans="1:7" ht="55.8" thickBot="1">
      <c r="A115" s="81" t="s">
        <v>310</v>
      </c>
      <c r="B115" s="19" t="s">
        <v>53</v>
      </c>
      <c r="C115" s="23" t="s">
        <v>26</v>
      </c>
      <c r="D115" s="19"/>
      <c r="E115" s="33"/>
      <c r="F115" s="41">
        <f>F116+F117+F121</f>
        <v>1894874.3</v>
      </c>
      <c r="G115" s="73">
        <f>G116+G121</f>
        <v>3108684.77</v>
      </c>
    </row>
    <row r="116" spans="1:7" ht="28.2" thickBot="1">
      <c r="A116" s="81" t="s">
        <v>13</v>
      </c>
      <c r="B116" s="19" t="s">
        <v>53</v>
      </c>
      <c r="C116" s="23" t="s">
        <v>311</v>
      </c>
      <c r="D116" s="19">
        <v>240</v>
      </c>
      <c r="E116" s="33"/>
      <c r="F116" s="41">
        <v>1500000</v>
      </c>
      <c r="G116" s="73">
        <f>F116</f>
        <v>1500000</v>
      </c>
    </row>
    <row r="117" spans="1:7" ht="55.8" thickBot="1">
      <c r="A117" s="71" t="s">
        <v>193</v>
      </c>
      <c r="B117" s="19" t="s">
        <v>53</v>
      </c>
      <c r="C117" s="23" t="s">
        <v>261</v>
      </c>
      <c r="D117" s="19">
        <v>200</v>
      </c>
      <c r="E117" s="21">
        <v>1213810.47</v>
      </c>
      <c r="F117" s="41">
        <f>F118+F119+F120</f>
        <v>-1213810.47</v>
      </c>
      <c r="G117" s="73">
        <f t="shared" si="7"/>
        <v>0</v>
      </c>
    </row>
    <row r="118" spans="1:7" ht="28.2" thickBot="1">
      <c r="A118" s="81" t="s">
        <v>13</v>
      </c>
      <c r="B118" s="19" t="s">
        <v>53</v>
      </c>
      <c r="C118" s="23" t="s">
        <v>118</v>
      </c>
      <c r="D118" s="19">
        <v>244</v>
      </c>
      <c r="E118" s="21">
        <v>150000</v>
      </c>
      <c r="F118" s="41">
        <v>-150000</v>
      </c>
      <c r="G118" s="73">
        <f t="shared" si="7"/>
        <v>0</v>
      </c>
    </row>
    <row r="119" spans="1:7" ht="28.2" thickBot="1">
      <c r="A119" s="81" t="s">
        <v>13</v>
      </c>
      <c r="B119" s="19" t="s">
        <v>53</v>
      </c>
      <c r="C119" s="23" t="s">
        <v>118</v>
      </c>
      <c r="D119" s="19">
        <v>244</v>
      </c>
      <c r="E119" s="21">
        <v>975258.05</v>
      </c>
      <c r="F119" s="41">
        <v>-975258.05</v>
      </c>
      <c r="G119" s="41">
        <f>E119+F119</f>
        <v>0</v>
      </c>
    </row>
    <row r="120" spans="1:7" ht="28.2" thickBot="1">
      <c r="A120" s="71" t="s">
        <v>13</v>
      </c>
      <c r="B120" s="19" t="s">
        <v>53</v>
      </c>
      <c r="C120" s="23" t="s">
        <v>118</v>
      </c>
      <c r="D120" s="19">
        <v>244</v>
      </c>
      <c r="E120" s="21">
        <v>88552.42</v>
      </c>
      <c r="F120" s="41">
        <v>-88552.42</v>
      </c>
      <c r="G120" s="41">
        <f t="shared" ref="G120:G133" si="8">E120+F120</f>
        <v>0</v>
      </c>
    </row>
    <row r="121" spans="1:7" ht="97.2" thickBot="1">
      <c r="A121" s="81" t="s">
        <v>260</v>
      </c>
      <c r="B121" s="19" t="s">
        <v>53</v>
      </c>
      <c r="C121" s="23" t="s">
        <v>121</v>
      </c>
      <c r="D121" s="19">
        <v>200</v>
      </c>
      <c r="E121" s="21"/>
      <c r="F121" s="41">
        <f>F122+F123+F124</f>
        <v>1608684.77</v>
      </c>
      <c r="G121" s="41">
        <f>G122+G123+G124</f>
        <v>1608684.77</v>
      </c>
    </row>
    <row r="122" spans="1:7" ht="28.2" thickBot="1">
      <c r="A122" s="81" t="s">
        <v>13</v>
      </c>
      <c r="B122" s="19" t="s">
        <v>53</v>
      </c>
      <c r="C122" s="23" t="s">
        <v>121</v>
      </c>
      <c r="D122" s="19">
        <v>244</v>
      </c>
      <c r="E122" s="21"/>
      <c r="F122" s="41">
        <v>150000</v>
      </c>
      <c r="G122" s="41">
        <f>F122</f>
        <v>150000</v>
      </c>
    </row>
    <row r="123" spans="1:7" ht="28.2" thickBot="1">
      <c r="A123" s="71" t="s">
        <v>13</v>
      </c>
      <c r="B123" s="19" t="s">
        <v>53</v>
      </c>
      <c r="C123" s="23" t="s">
        <v>121</v>
      </c>
      <c r="D123" s="19">
        <v>244</v>
      </c>
      <c r="E123" s="21"/>
      <c r="F123" s="41">
        <v>1334337.3700000001</v>
      </c>
      <c r="G123" s="41">
        <f>F123</f>
        <v>1334337.3700000001</v>
      </c>
    </row>
    <row r="124" spans="1:7" ht="28.2" thickBot="1">
      <c r="A124" s="71" t="s">
        <v>13</v>
      </c>
      <c r="B124" s="19" t="s">
        <v>53</v>
      </c>
      <c r="C124" s="23" t="s">
        <v>121</v>
      </c>
      <c r="D124" s="19">
        <v>244</v>
      </c>
      <c r="E124" s="21"/>
      <c r="F124" s="41">
        <v>124347.4</v>
      </c>
      <c r="G124" s="41">
        <f>F124</f>
        <v>124347.4</v>
      </c>
    </row>
    <row r="125" spans="1:7" ht="15" thickBot="1">
      <c r="A125" s="82" t="s">
        <v>180</v>
      </c>
      <c r="B125" s="31" t="s">
        <v>181</v>
      </c>
      <c r="C125" s="30"/>
      <c r="D125" s="31"/>
      <c r="E125" s="28">
        <v>20000</v>
      </c>
      <c r="F125" s="39"/>
      <c r="G125" s="39">
        <f t="shared" si="8"/>
        <v>20000</v>
      </c>
    </row>
    <row r="126" spans="1:7" ht="28.2" thickBot="1">
      <c r="A126" s="81" t="s">
        <v>130</v>
      </c>
      <c r="B126" s="19" t="s">
        <v>66</v>
      </c>
      <c r="C126" s="23"/>
      <c r="D126" s="19">
        <v>244</v>
      </c>
      <c r="E126" s="21">
        <v>20000</v>
      </c>
      <c r="F126" s="41"/>
      <c r="G126" s="41">
        <f t="shared" si="8"/>
        <v>20000</v>
      </c>
    </row>
    <row r="127" spans="1:7" ht="55.8" thickBot="1">
      <c r="A127" s="71" t="s">
        <v>122</v>
      </c>
      <c r="B127" s="19" t="s">
        <v>66</v>
      </c>
      <c r="C127" s="23" t="s">
        <v>26</v>
      </c>
      <c r="D127" s="19"/>
      <c r="E127" s="21">
        <v>20000</v>
      </c>
      <c r="F127" s="41"/>
      <c r="G127" s="41">
        <f t="shared" si="8"/>
        <v>20000</v>
      </c>
    </row>
    <row r="128" spans="1:7" ht="42" thickBot="1">
      <c r="A128" s="81" t="s">
        <v>20</v>
      </c>
      <c r="B128" s="19" t="s">
        <v>66</v>
      </c>
      <c r="C128" s="23" t="s">
        <v>67</v>
      </c>
      <c r="D128" s="19">
        <v>200</v>
      </c>
      <c r="E128" s="21">
        <v>20000</v>
      </c>
      <c r="F128" s="41"/>
      <c r="G128" s="41">
        <f t="shared" si="8"/>
        <v>20000</v>
      </c>
    </row>
    <row r="129" spans="1:7" ht="15" thickBot="1">
      <c r="A129" s="86" t="s">
        <v>183</v>
      </c>
      <c r="B129" s="31" t="s">
        <v>185</v>
      </c>
      <c r="C129" s="30"/>
      <c r="D129" s="31"/>
      <c r="E129" s="28">
        <v>3500000</v>
      </c>
      <c r="F129" s="39"/>
      <c r="G129" s="39">
        <f t="shared" si="8"/>
        <v>3500000</v>
      </c>
    </row>
    <row r="130" spans="1:7" ht="15" thickBot="1">
      <c r="A130" s="81" t="s">
        <v>132</v>
      </c>
      <c r="B130" s="19" t="s">
        <v>68</v>
      </c>
      <c r="C130" s="23"/>
      <c r="D130" s="19"/>
      <c r="E130" s="21">
        <v>3500000</v>
      </c>
      <c r="F130" s="41"/>
      <c r="G130" s="41">
        <f t="shared" si="8"/>
        <v>3500000</v>
      </c>
    </row>
    <row r="131" spans="1:7" ht="28.2" thickBot="1">
      <c r="A131" s="81" t="s">
        <v>173</v>
      </c>
      <c r="B131" s="19" t="s">
        <v>186</v>
      </c>
      <c r="C131" s="23" t="s">
        <v>120</v>
      </c>
      <c r="D131" s="19"/>
      <c r="E131" s="21">
        <v>3500000</v>
      </c>
      <c r="F131" s="41"/>
      <c r="G131" s="41">
        <f t="shared" si="8"/>
        <v>3500000</v>
      </c>
    </row>
    <row r="132" spans="1:7" ht="28.2" thickBot="1">
      <c r="A132" s="71" t="s">
        <v>133</v>
      </c>
      <c r="B132" s="19" t="s">
        <v>68</v>
      </c>
      <c r="C132" s="23" t="s">
        <v>98</v>
      </c>
      <c r="D132" s="19"/>
      <c r="E132" s="21">
        <v>3500000</v>
      </c>
      <c r="F132" s="41"/>
      <c r="G132" s="41">
        <f t="shared" si="8"/>
        <v>3500000</v>
      </c>
    </row>
    <row r="133" spans="1:7" ht="15" thickBot="1">
      <c r="A133" s="81" t="s">
        <v>131</v>
      </c>
      <c r="B133" s="19" t="s">
        <v>68</v>
      </c>
      <c r="C133" s="23" t="s">
        <v>120</v>
      </c>
      <c r="D133" s="19">
        <v>500</v>
      </c>
      <c r="E133" s="21">
        <v>3500000</v>
      </c>
      <c r="F133" s="41"/>
      <c r="G133" s="41">
        <f t="shared" si="8"/>
        <v>3500000</v>
      </c>
    </row>
    <row r="134" spans="1:7" ht="15" thickBot="1">
      <c r="A134" s="81" t="s">
        <v>184</v>
      </c>
      <c r="B134" s="19" t="s">
        <v>68</v>
      </c>
      <c r="C134" s="23" t="s">
        <v>101</v>
      </c>
      <c r="D134" s="19">
        <v>540</v>
      </c>
      <c r="E134" s="21">
        <v>3500000</v>
      </c>
      <c r="F134" s="41"/>
      <c r="G134" s="41">
        <f>E134+F134</f>
        <v>3500000</v>
      </c>
    </row>
    <row r="135" spans="1:7" ht="15" thickBot="1">
      <c r="A135" s="84" t="s">
        <v>182</v>
      </c>
      <c r="B135" s="31" t="s">
        <v>189</v>
      </c>
      <c r="C135" s="30"/>
      <c r="D135" s="31"/>
      <c r="E135" s="28">
        <v>306512</v>
      </c>
      <c r="F135" s="39"/>
      <c r="G135" s="39">
        <f t="shared" ref="G135:G146" si="9">E135+F135</f>
        <v>306512</v>
      </c>
    </row>
    <row r="136" spans="1:7" ht="15" thickBot="1">
      <c r="A136" s="83" t="s">
        <v>71</v>
      </c>
      <c r="B136" s="19" t="s">
        <v>70</v>
      </c>
      <c r="C136" s="23"/>
      <c r="D136" s="19"/>
      <c r="E136" s="21">
        <v>306512</v>
      </c>
      <c r="F136" s="41"/>
      <c r="G136" s="41">
        <f t="shared" si="9"/>
        <v>306512</v>
      </c>
    </row>
    <row r="137" spans="1:7" ht="42" thickBot="1">
      <c r="A137" s="81" t="s">
        <v>72</v>
      </c>
      <c r="B137" s="19" t="s">
        <v>70</v>
      </c>
      <c r="C137" s="23" t="s">
        <v>73</v>
      </c>
      <c r="D137" s="19"/>
      <c r="E137" s="21">
        <v>306512</v>
      </c>
      <c r="F137" s="41"/>
      <c r="G137" s="41">
        <f t="shared" si="9"/>
        <v>306512</v>
      </c>
    </row>
    <row r="138" spans="1:7" ht="28.2" thickBot="1">
      <c r="A138" s="71" t="s">
        <v>253</v>
      </c>
      <c r="B138" s="19" t="s">
        <v>70</v>
      </c>
      <c r="C138" s="23" t="s">
        <v>74</v>
      </c>
      <c r="D138" s="19"/>
      <c r="E138" s="21">
        <v>236512</v>
      </c>
      <c r="F138" s="41"/>
      <c r="G138" s="41">
        <f t="shared" si="9"/>
        <v>236512</v>
      </c>
    </row>
    <row r="139" spans="1:7" ht="28.2" thickBot="1">
      <c r="A139" s="81" t="s">
        <v>75</v>
      </c>
      <c r="B139" s="19" t="s">
        <v>70</v>
      </c>
      <c r="C139" s="23" t="s">
        <v>77</v>
      </c>
      <c r="D139" s="19">
        <v>360</v>
      </c>
      <c r="E139" s="21">
        <v>10000</v>
      </c>
      <c r="F139" s="41"/>
      <c r="G139" s="41">
        <f t="shared" si="9"/>
        <v>10000</v>
      </c>
    </row>
    <row r="140" spans="1:7" ht="15" thickBot="1">
      <c r="A140" s="81" t="s">
        <v>254</v>
      </c>
      <c r="B140" s="19" t="s">
        <v>70</v>
      </c>
      <c r="C140" s="23" t="s">
        <v>77</v>
      </c>
      <c r="D140" s="19">
        <v>360</v>
      </c>
      <c r="E140" s="21">
        <v>10000</v>
      </c>
      <c r="F140" s="41"/>
      <c r="G140" s="41">
        <f t="shared" si="9"/>
        <v>10000</v>
      </c>
    </row>
    <row r="141" spans="1:7" ht="15" thickBot="1">
      <c r="A141" s="81" t="s">
        <v>78</v>
      </c>
      <c r="B141" s="19" t="s">
        <v>70</v>
      </c>
      <c r="C141" s="23" t="s">
        <v>76</v>
      </c>
      <c r="D141" s="19">
        <v>312</v>
      </c>
      <c r="E141" s="21">
        <v>226512</v>
      </c>
      <c r="F141" s="41"/>
      <c r="G141" s="41">
        <f t="shared" si="9"/>
        <v>226512</v>
      </c>
    </row>
    <row r="142" spans="1:7" ht="15" thickBot="1">
      <c r="A142" s="83" t="s">
        <v>255</v>
      </c>
      <c r="B142" s="19" t="s">
        <v>70</v>
      </c>
      <c r="C142" s="23" t="s">
        <v>77</v>
      </c>
      <c r="D142" s="19">
        <v>312</v>
      </c>
      <c r="E142" s="21">
        <v>226512</v>
      </c>
      <c r="F142" s="41"/>
      <c r="G142" s="41">
        <f t="shared" si="9"/>
        <v>226512</v>
      </c>
    </row>
    <row r="143" spans="1:7" ht="42" thickBot="1">
      <c r="A143" s="71" t="s">
        <v>188</v>
      </c>
      <c r="B143" s="19" t="s">
        <v>70</v>
      </c>
      <c r="C143" s="23"/>
      <c r="D143" s="19"/>
      <c r="E143" s="21">
        <v>70000</v>
      </c>
      <c r="F143" s="41"/>
      <c r="G143" s="41">
        <f t="shared" si="9"/>
        <v>70000</v>
      </c>
    </row>
    <row r="144" spans="1:7" ht="15" thickBot="1">
      <c r="A144" s="81" t="s">
        <v>229</v>
      </c>
      <c r="B144" s="19" t="s">
        <v>70</v>
      </c>
      <c r="C144" s="23" t="s">
        <v>97</v>
      </c>
      <c r="D144" s="19">
        <v>540</v>
      </c>
      <c r="E144" s="21">
        <v>70000</v>
      </c>
      <c r="F144" s="41"/>
      <c r="G144" s="41">
        <f t="shared" si="9"/>
        <v>70000</v>
      </c>
    </row>
    <row r="145" spans="1:7" ht="15" thickBot="1">
      <c r="A145" s="82" t="s">
        <v>79</v>
      </c>
      <c r="B145" s="31" t="s">
        <v>100</v>
      </c>
      <c r="C145" s="30"/>
      <c r="D145" s="31"/>
      <c r="E145" s="28">
        <v>1000</v>
      </c>
      <c r="F145" s="39"/>
      <c r="G145" s="39">
        <f>G146</f>
        <v>1000</v>
      </c>
    </row>
    <row r="146" spans="1:7" ht="28.2" thickBot="1">
      <c r="A146" s="81" t="s">
        <v>187</v>
      </c>
      <c r="B146" s="19" t="s">
        <v>100</v>
      </c>
      <c r="C146" s="23" t="s">
        <v>256</v>
      </c>
      <c r="D146" s="19"/>
      <c r="E146" s="21">
        <v>1000</v>
      </c>
      <c r="F146" s="41"/>
      <c r="G146" s="41">
        <f t="shared" si="9"/>
        <v>1000</v>
      </c>
    </row>
    <row r="147" spans="1:7" ht="28.2" thickBot="1">
      <c r="A147" s="81" t="s">
        <v>257</v>
      </c>
      <c r="B147" s="19" t="s">
        <v>100</v>
      </c>
      <c r="C147" s="23" t="s">
        <v>258</v>
      </c>
      <c r="D147" s="19"/>
      <c r="E147" s="21">
        <v>1000</v>
      </c>
      <c r="F147" s="41"/>
      <c r="G147" s="41">
        <f>E147</f>
        <v>1000</v>
      </c>
    </row>
    <row r="148" spans="1:7" ht="15" thickBot="1">
      <c r="A148" s="81" t="s">
        <v>229</v>
      </c>
      <c r="B148" s="19" t="s">
        <v>100</v>
      </c>
      <c r="C148" s="23" t="s">
        <v>258</v>
      </c>
      <c r="D148" s="19">
        <v>540</v>
      </c>
      <c r="E148" s="21">
        <v>1000</v>
      </c>
      <c r="F148" s="41"/>
      <c r="G148" s="41">
        <f t="shared" ref="G148" si="10">E148</f>
        <v>1000</v>
      </c>
    </row>
  </sheetData>
  <mergeCells count="9">
    <mergeCell ref="B2:F5"/>
    <mergeCell ref="G11:G12"/>
    <mergeCell ref="A6:D8"/>
    <mergeCell ref="E11:E12"/>
    <mergeCell ref="D11:D12"/>
    <mergeCell ref="A11:A12"/>
    <mergeCell ref="B11:B12"/>
    <mergeCell ref="C11:C12"/>
    <mergeCell ref="F11:F12"/>
  </mergeCells>
  <pageMargins left="0.7" right="0.7" top="0.75" bottom="0.75" header="0.3" footer="0.3"/>
  <pageSetup paperSize="9" scale="7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2:G77"/>
  <sheetViews>
    <sheetView topLeftCell="A3" zoomScaleNormal="100" workbookViewId="0">
      <selection activeCell="B3" sqref="B3:F7"/>
    </sheetView>
  </sheetViews>
  <sheetFormatPr defaultRowHeight="13.8"/>
  <cols>
    <col min="1" max="1" width="49.77734375" style="1" customWidth="1"/>
    <col min="2" max="2" width="14.109375" style="1" customWidth="1"/>
    <col min="3" max="3" width="6.5546875" style="1" customWidth="1"/>
    <col min="4" max="4" width="12.77734375" style="1" customWidth="1"/>
    <col min="5" max="5" width="12.21875" style="1" customWidth="1"/>
    <col min="6" max="6" width="14.5546875" style="1" customWidth="1"/>
    <col min="7" max="7" width="37.109375" style="1" customWidth="1"/>
    <col min="8" max="16384" width="8.88671875" style="1"/>
  </cols>
  <sheetData>
    <row r="2" spans="1:7">
      <c r="B2" s="3"/>
      <c r="C2" s="3"/>
    </row>
    <row r="3" spans="1:7">
      <c r="B3" s="127" t="s">
        <v>315</v>
      </c>
      <c r="C3" s="127"/>
      <c r="D3" s="127"/>
      <c r="E3" s="119"/>
      <c r="F3" s="119"/>
      <c r="G3" s="4"/>
    </row>
    <row r="4" spans="1:7" ht="14.4" customHeight="1">
      <c r="B4" s="127"/>
      <c r="C4" s="127"/>
      <c r="D4" s="127"/>
      <c r="E4" s="119"/>
      <c r="F4" s="119"/>
    </row>
    <row r="5" spans="1:7" ht="39" customHeight="1">
      <c r="B5" s="127"/>
      <c r="C5" s="127"/>
      <c r="D5" s="127"/>
      <c r="E5" s="119"/>
      <c r="F5" s="119"/>
    </row>
    <row r="6" spans="1:7" ht="25.8" customHeight="1">
      <c r="B6" s="127"/>
      <c r="C6" s="127"/>
      <c r="D6" s="127"/>
      <c r="E6" s="119"/>
      <c r="F6" s="119"/>
    </row>
    <row r="7" spans="1:7" ht="31.8" customHeight="1">
      <c r="B7" s="127"/>
      <c r="C7" s="127"/>
      <c r="D7" s="127"/>
      <c r="E7" s="119"/>
      <c r="F7" s="119"/>
    </row>
    <row r="8" spans="1:7" ht="31.8" customHeight="1">
      <c r="A8" s="126" t="s">
        <v>305</v>
      </c>
      <c r="B8" s="128"/>
      <c r="C8" s="128"/>
      <c r="D8" s="128"/>
    </row>
    <row r="9" spans="1:7" ht="14.4" customHeight="1">
      <c r="A9" s="128"/>
      <c r="B9" s="128"/>
      <c r="C9" s="128"/>
      <c r="D9" s="128"/>
    </row>
    <row r="10" spans="1:7" ht="27" customHeight="1">
      <c r="A10" s="128"/>
      <c r="B10" s="128"/>
      <c r="C10" s="128"/>
      <c r="D10" s="128"/>
    </row>
    <row r="11" spans="1:7" ht="23.4" customHeight="1">
      <c r="A11" s="128"/>
      <c r="B11" s="128"/>
      <c r="C11" s="128"/>
      <c r="D11" s="128"/>
    </row>
    <row r="12" spans="1:7" ht="14.4" customHeight="1" thickBot="1">
      <c r="A12" s="129"/>
      <c r="B12" s="129"/>
      <c r="C12" s="129"/>
      <c r="D12" s="129"/>
    </row>
    <row r="13" spans="1:7" ht="26.4" customHeight="1" thickBot="1">
      <c r="A13" s="44" t="s">
        <v>0</v>
      </c>
      <c r="B13" s="45" t="s">
        <v>87</v>
      </c>
      <c r="C13" s="45" t="s">
        <v>2</v>
      </c>
      <c r="D13" s="45" t="s">
        <v>265</v>
      </c>
      <c r="E13" s="113" t="s">
        <v>191</v>
      </c>
      <c r="F13" s="113" t="s">
        <v>198</v>
      </c>
    </row>
    <row r="14" spans="1:7" s="8" customFormat="1" ht="31.2" customHeight="1" thickBot="1">
      <c r="A14" s="34">
        <v>1</v>
      </c>
      <c r="B14" s="31">
        <v>2</v>
      </c>
      <c r="C14" s="31">
        <v>3</v>
      </c>
      <c r="D14" s="47">
        <v>4</v>
      </c>
      <c r="E14" s="114">
        <v>5</v>
      </c>
      <c r="F14" s="114">
        <v>6</v>
      </c>
    </row>
    <row r="15" spans="1:7" s="8" customFormat="1" ht="55.2" customHeight="1" thickBot="1">
      <c r="A15" s="48" t="s">
        <v>289</v>
      </c>
      <c r="B15" s="23" t="s">
        <v>266</v>
      </c>
      <c r="C15" s="31"/>
      <c r="D15" s="40">
        <v>102000</v>
      </c>
      <c r="E15" s="49"/>
      <c r="F15" s="49">
        <f t="shared" ref="F15:F16" si="0">D15+E15</f>
        <v>102000</v>
      </c>
    </row>
    <row r="16" spans="1:7" s="8" customFormat="1" ht="42" customHeight="1" thickBot="1">
      <c r="A16" s="36" t="s">
        <v>298</v>
      </c>
      <c r="B16" s="23" t="s">
        <v>267</v>
      </c>
      <c r="C16" s="19">
        <v>240</v>
      </c>
      <c r="D16" s="42">
        <v>102000</v>
      </c>
      <c r="E16" s="49"/>
      <c r="F16" s="51">
        <f t="shared" si="0"/>
        <v>102000</v>
      </c>
    </row>
    <row r="17" spans="1:6" ht="41.4" customHeight="1" thickBot="1">
      <c r="A17" s="48" t="s">
        <v>72</v>
      </c>
      <c r="B17" s="90" t="s">
        <v>73</v>
      </c>
      <c r="C17" s="92"/>
      <c r="D17" s="40">
        <v>306512</v>
      </c>
      <c r="E17" s="49"/>
      <c r="F17" s="49">
        <f>D17+E17</f>
        <v>306512</v>
      </c>
    </row>
    <row r="18" spans="1:6" ht="28.2" thickBot="1">
      <c r="A18" s="50" t="s">
        <v>75</v>
      </c>
      <c r="B18" s="88" t="s">
        <v>74</v>
      </c>
      <c r="C18" s="89">
        <v>360</v>
      </c>
      <c r="D18" s="42">
        <v>10000</v>
      </c>
      <c r="E18" s="51"/>
      <c r="F18" s="51">
        <f t="shared" ref="F18:F77" si="1">D18+E18</f>
        <v>10000</v>
      </c>
    </row>
    <row r="19" spans="1:6" ht="28.8" customHeight="1" thickBot="1">
      <c r="A19" s="50" t="s">
        <v>78</v>
      </c>
      <c r="B19" s="88" t="s">
        <v>76</v>
      </c>
      <c r="C19" s="89">
        <v>312</v>
      </c>
      <c r="D19" s="42">
        <v>226512</v>
      </c>
      <c r="E19" s="51"/>
      <c r="F19" s="51">
        <f t="shared" si="1"/>
        <v>226512</v>
      </c>
    </row>
    <row r="20" spans="1:6" ht="26.4" customHeight="1" thickBot="1">
      <c r="A20" s="50" t="s">
        <v>188</v>
      </c>
      <c r="B20" s="19" t="s">
        <v>97</v>
      </c>
      <c r="C20" s="19">
        <v>540</v>
      </c>
      <c r="D20" s="42">
        <v>70000</v>
      </c>
      <c r="E20" s="51"/>
      <c r="F20" s="51">
        <f t="shared" si="1"/>
        <v>70000</v>
      </c>
    </row>
    <row r="21" spans="1:6" s="9" customFormat="1" ht="42.6" customHeight="1" thickBot="1">
      <c r="A21" s="34" t="s">
        <v>40</v>
      </c>
      <c r="B21" s="31" t="s">
        <v>41</v>
      </c>
      <c r="C21" s="31"/>
      <c r="D21" s="40">
        <v>750000</v>
      </c>
      <c r="E21" s="49">
        <f>E22</f>
        <v>-120000</v>
      </c>
      <c r="F21" s="49">
        <f t="shared" si="1"/>
        <v>630000</v>
      </c>
    </row>
    <row r="22" spans="1:6" s="9" customFormat="1" ht="31.8" customHeight="1" thickBot="1">
      <c r="A22" s="52" t="s">
        <v>42</v>
      </c>
      <c r="B22" s="19" t="s">
        <v>43</v>
      </c>
      <c r="C22" s="19">
        <v>200</v>
      </c>
      <c r="D22" s="42">
        <v>750000</v>
      </c>
      <c r="E22" s="49">
        <f>E23+E24</f>
        <v>-120000</v>
      </c>
      <c r="F22" s="51">
        <f t="shared" si="1"/>
        <v>630000</v>
      </c>
    </row>
    <row r="23" spans="1:6" s="9" customFormat="1" ht="28.2" customHeight="1" thickBot="1">
      <c r="A23" s="50" t="s">
        <v>44</v>
      </c>
      <c r="B23" s="88" t="s">
        <v>45</v>
      </c>
      <c r="C23" s="89">
        <v>240</v>
      </c>
      <c r="D23" s="42">
        <v>300000</v>
      </c>
      <c r="E23" s="51">
        <v>-60000</v>
      </c>
      <c r="F23" s="51">
        <f t="shared" si="1"/>
        <v>240000</v>
      </c>
    </row>
    <row r="24" spans="1:6" ht="26.4" customHeight="1" thickBot="1">
      <c r="A24" s="50" t="s">
        <v>194</v>
      </c>
      <c r="B24" s="19" t="s">
        <v>48</v>
      </c>
      <c r="C24" s="19">
        <v>240</v>
      </c>
      <c r="D24" s="42">
        <v>450000</v>
      </c>
      <c r="E24" s="51">
        <v>-60000</v>
      </c>
      <c r="F24" s="51">
        <f t="shared" si="1"/>
        <v>390000</v>
      </c>
    </row>
    <row r="25" spans="1:6" ht="30.6" customHeight="1" thickBot="1">
      <c r="A25" s="48" t="s">
        <v>173</v>
      </c>
      <c r="B25" s="31" t="s">
        <v>290</v>
      </c>
      <c r="C25" s="31"/>
      <c r="D25" s="40">
        <v>3500000</v>
      </c>
      <c r="E25" s="49"/>
      <c r="F25" s="49">
        <f t="shared" si="1"/>
        <v>3500000</v>
      </c>
    </row>
    <row r="26" spans="1:6" ht="25.8" customHeight="1" thickBot="1">
      <c r="A26" s="50" t="s">
        <v>133</v>
      </c>
      <c r="B26" s="19" t="s">
        <v>101</v>
      </c>
      <c r="C26" s="19">
        <v>540</v>
      </c>
      <c r="D26" s="42">
        <v>3500000</v>
      </c>
      <c r="E26" s="51"/>
      <c r="F26" s="51">
        <f t="shared" si="1"/>
        <v>3500000</v>
      </c>
    </row>
    <row r="27" spans="1:6" ht="27" customHeight="1" thickBot="1">
      <c r="A27" s="48" t="s">
        <v>291</v>
      </c>
      <c r="B27" s="90"/>
      <c r="C27" s="91"/>
      <c r="D27" s="40">
        <v>855000</v>
      </c>
      <c r="E27" s="49"/>
      <c r="F27" s="49">
        <f t="shared" si="1"/>
        <v>855000</v>
      </c>
    </row>
    <row r="28" spans="1:6" ht="25.8" customHeight="1" thickBot="1">
      <c r="A28" s="50" t="s">
        <v>247</v>
      </c>
      <c r="B28" s="19" t="s">
        <v>119</v>
      </c>
      <c r="C28" s="19">
        <v>240</v>
      </c>
      <c r="D28" s="42">
        <v>550000</v>
      </c>
      <c r="E28" s="51"/>
      <c r="F28" s="51">
        <f t="shared" si="1"/>
        <v>550000</v>
      </c>
    </row>
    <row r="29" spans="1:6" ht="14.4" customHeight="1" thickBot="1">
      <c r="A29" s="50" t="s">
        <v>248</v>
      </c>
      <c r="B29" s="19" t="s">
        <v>174</v>
      </c>
      <c r="C29" s="19">
        <v>240</v>
      </c>
      <c r="D29" s="42">
        <v>160000</v>
      </c>
      <c r="E29" s="51"/>
      <c r="F29" s="51">
        <f t="shared" si="1"/>
        <v>160000</v>
      </c>
    </row>
    <row r="30" spans="1:6" ht="28.2" customHeight="1" thickBot="1">
      <c r="A30" s="50" t="s">
        <v>249</v>
      </c>
      <c r="B30" s="19" t="s">
        <v>175</v>
      </c>
      <c r="C30" s="53">
        <v>240</v>
      </c>
      <c r="D30" s="42">
        <v>145000</v>
      </c>
      <c r="E30" s="51"/>
      <c r="F30" s="51">
        <f t="shared" si="1"/>
        <v>145000</v>
      </c>
    </row>
    <row r="31" spans="1:6" ht="27.6" customHeight="1" thickBot="1">
      <c r="A31" s="48" t="s">
        <v>80</v>
      </c>
      <c r="B31" s="93" t="s">
        <v>81</v>
      </c>
      <c r="C31" s="92"/>
      <c r="D31" s="40">
        <v>1000</v>
      </c>
      <c r="E31" s="49"/>
      <c r="F31" s="49">
        <f t="shared" si="1"/>
        <v>1000</v>
      </c>
    </row>
    <row r="32" spans="1:6" ht="27" customHeight="1" thickBot="1">
      <c r="A32" s="50" t="s">
        <v>69</v>
      </c>
      <c r="B32" s="23" t="s">
        <v>82</v>
      </c>
      <c r="C32" s="19">
        <v>540</v>
      </c>
      <c r="D32" s="42">
        <v>1000</v>
      </c>
      <c r="E32" s="51"/>
      <c r="F32" s="51">
        <f t="shared" si="1"/>
        <v>1000</v>
      </c>
    </row>
    <row r="33" spans="1:6" s="8" customFormat="1" ht="34.799999999999997" customHeight="1" thickBot="1">
      <c r="A33" s="48" t="s">
        <v>169</v>
      </c>
      <c r="B33" s="30" t="s">
        <v>292</v>
      </c>
      <c r="C33" s="31"/>
      <c r="D33" s="40">
        <v>3643000</v>
      </c>
      <c r="E33" s="49"/>
      <c r="F33" s="49">
        <f t="shared" si="1"/>
        <v>3643000</v>
      </c>
    </row>
    <row r="34" spans="1:6" s="8" customFormat="1" ht="31.8" customHeight="1" thickBot="1">
      <c r="A34" s="50" t="s">
        <v>165</v>
      </c>
      <c r="B34" s="19" t="s">
        <v>292</v>
      </c>
      <c r="C34" s="19">
        <v>240</v>
      </c>
      <c r="D34" s="42">
        <v>600000</v>
      </c>
      <c r="E34" s="51"/>
      <c r="F34" s="51">
        <f t="shared" si="1"/>
        <v>600000</v>
      </c>
    </row>
    <row r="35" spans="1:6" s="8" customFormat="1" ht="15" thickBot="1">
      <c r="A35" s="50" t="s">
        <v>166</v>
      </c>
      <c r="B35" s="19" t="s">
        <v>299</v>
      </c>
      <c r="C35" s="19">
        <v>240</v>
      </c>
      <c r="D35" s="42">
        <v>100000</v>
      </c>
      <c r="E35" s="51"/>
      <c r="F35" s="51">
        <f t="shared" si="1"/>
        <v>100000</v>
      </c>
    </row>
    <row r="36" spans="1:6" s="8" customFormat="1" ht="29.4" customHeight="1" thickBot="1">
      <c r="A36" s="50" t="s">
        <v>168</v>
      </c>
      <c r="B36" s="88" t="s">
        <v>300</v>
      </c>
      <c r="C36" s="89">
        <v>240</v>
      </c>
      <c r="D36" s="42">
        <v>2943000</v>
      </c>
      <c r="E36" s="51">
        <v>-729527.34</v>
      </c>
      <c r="F36" s="51">
        <f t="shared" si="1"/>
        <v>2213472.66</v>
      </c>
    </row>
    <row r="37" spans="1:6" s="8" customFormat="1" ht="16.8" customHeight="1" thickBot="1">
      <c r="A37" s="50"/>
      <c r="B37" s="88" t="s">
        <v>301</v>
      </c>
      <c r="C37" s="89"/>
      <c r="D37" s="42"/>
      <c r="E37" s="51">
        <v>729527.34</v>
      </c>
      <c r="F37" s="51">
        <f>E37</f>
        <v>729527.34</v>
      </c>
    </row>
    <row r="38" spans="1:6" ht="27.6" customHeight="1" thickBot="1">
      <c r="A38" s="48" t="s">
        <v>242</v>
      </c>
      <c r="B38" s="19" t="s">
        <v>302</v>
      </c>
      <c r="C38" s="31"/>
      <c r="D38" s="40">
        <v>150000</v>
      </c>
      <c r="E38" s="49"/>
      <c r="F38" s="49">
        <f t="shared" si="1"/>
        <v>150000</v>
      </c>
    </row>
    <row r="39" spans="1:6" ht="48" customHeight="1" thickBot="1">
      <c r="A39" s="50" t="s">
        <v>244</v>
      </c>
      <c r="B39" s="31" t="s">
        <v>302</v>
      </c>
      <c r="C39" s="19">
        <v>240</v>
      </c>
      <c r="D39" s="42">
        <v>150000</v>
      </c>
      <c r="E39" s="51"/>
      <c r="F39" s="51">
        <f t="shared" si="1"/>
        <v>150000</v>
      </c>
    </row>
    <row r="40" spans="1:6" ht="28.2" thickBot="1">
      <c r="A40" s="48" t="s">
        <v>85</v>
      </c>
      <c r="B40" s="31" t="s">
        <v>302</v>
      </c>
      <c r="C40" s="31"/>
      <c r="D40" s="40">
        <v>3119807.42</v>
      </c>
      <c r="E40" s="49">
        <f>E47+E48+E49+E50</f>
        <v>1664874.3</v>
      </c>
      <c r="F40" s="49">
        <f t="shared" si="1"/>
        <v>4784681.72</v>
      </c>
    </row>
    <row r="41" spans="1:6" s="8" customFormat="1" ht="28.8" customHeight="1" thickBot="1">
      <c r="A41" s="50" t="s">
        <v>91</v>
      </c>
      <c r="B41" s="88" t="s">
        <v>303</v>
      </c>
      <c r="C41" s="89"/>
      <c r="D41" s="42">
        <v>651000</v>
      </c>
      <c r="E41" s="51"/>
      <c r="F41" s="51">
        <f t="shared" si="1"/>
        <v>651000</v>
      </c>
    </row>
    <row r="42" spans="1:6" s="8" customFormat="1" ht="24.6" customHeight="1" thickBot="1">
      <c r="A42" s="50" t="s">
        <v>21</v>
      </c>
      <c r="B42" s="19" t="s">
        <v>56</v>
      </c>
      <c r="C42" s="19">
        <v>247</v>
      </c>
      <c r="D42" s="42">
        <v>550000</v>
      </c>
      <c r="E42" s="51"/>
      <c r="F42" s="51">
        <f t="shared" si="1"/>
        <v>550000</v>
      </c>
    </row>
    <row r="43" spans="1:6" s="8" customFormat="1" ht="13.8" customHeight="1" thickBot="1">
      <c r="A43" s="50" t="s">
        <v>88</v>
      </c>
      <c r="B43" s="19" t="s">
        <v>56</v>
      </c>
      <c r="C43" s="19">
        <v>853</v>
      </c>
      <c r="D43" s="42">
        <v>1000</v>
      </c>
      <c r="E43" s="51"/>
      <c r="F43" s="51">
        <f t="shared" si="1"/>
        <v>1000</v>
      </c>
    </row>
    <row r="44" spans="1:6" s="8" customFormat="1" ht="19.8" customHeight="1" thickBot="1">
      <c r="A44" s="81" t="s">
        <v>125</v>
      </c>
      <c r="B44" s="19" t="s">
        <v>57</v>
      </c>
      <c r="C44" s="19">
        <v>240</v>
      </c>
      <c r="D44" s="42">
        <v>100000</v>
      </c>
      <c r="E44" s="51"/>
      <c r="F44" s="51">
        <f t="shared" si="1"/>
        <v>100000</v>
      </c>
    </row>
    <row r="45" spans="1:6" s="8" customFormat="1" ht="16.8" customHeight="1" thickBot="1">
      <c r="A45" s="50" t="s">
        <v>59</v>
      </c>
      <c r="B45" s="19" t="s">
        <v>60</v>
      </c>
      <c r="C45" s="19">
        <v>240</v>
      </c>
      <c r="D45" s="42">
        <v>764996.95</v>
      </c>
      <c r="E45" s="51"/>
      <c r="F45" s="51">
        <f t="shared" si="1"/>
        <v>764996.95</v>
      </c>
    </row>
    <row r="46" spans="1:6" ht="16.8" customHeight="1" thickBot="1">
      <c r="A46" s="50" t="s">
        <v>61</v>
      </c>
      <c r="B46" s="19" t="s">
        <v>62</v>
      </c>
      <c r="C46" s="19">
        <v>240</v>
      </c>
      <c r="D46" s="42">
        <v>50000</v>
      </c>
      <c r="E46" s="51"/>
      <c r="F46" s="51">
        <f t="shared" si="1"/>
        <v>50000</v>
      </c>
    </row>
    <row r="47" spans="1:6" s="8" customFormat="1" ht="33" customHeight="1" thickBot="1">
      <c r="A47" s="50" t="s">
        <v>89</v>
      </c>
      <c r="B47" s="19" t="s">
        <v>63</v>
      </c>
      <c r="C47" s="19">
        <v>240</v>
      </c>
      <c r="D47" s="42">
        <v>150000</v>
      </c>
      <c r="E47" s="51">
        <v>-90000</v>
      </c>
      <c r="F47" s="51">
        <f t="shared" si="1"/>
        <v>60000</v>
      </c>
    </row>
    <row r="48" spans="1:6" ht="14.4" customHeight="1" thickBot="1">
      <c r="A48" s="50" t="s">
        <v>90</v>
      </c>
      <c r="B48" s="19" t="s">
        <v>86</v>
      </c>
      <c r="C48" s="19">
        <v>240</v>
      </c>
      <c r="D48" s="42">
        <v>150000</v>
      </c>
      <c r="E48" s="51">
        <v>-70000</v>
      </c>
      <c r="F48" s="51">
        <f t="shared" si="1"/>
        <v>80000</v>
      </c>
    </row>
    <row r="49" spans="1:6" ht="15" thickBot="1">
      <c r="A49" s="50" t="s">
        <v>293</v>
      </c>
      <c r="B49" s="19" t="s">
        <v>251</v>
      </c>
      <c r="C49" s="19">
        <v>240</v>
      </c>
      <c r="D49" s="42">
        <v>140000</v>
      </c>
      <c r="E49" s="51">
        <v>-70000</v>
      </c>
      <c r="F49" s="51">
        <f t="shared" si="1"/>
        <v>70000</v>
      </c>
    </row>
    <row r="50" spans="1:6" ht="42" thickBot="1">
      <c r="A50" s="81" t="s">
        <v>310</v>
      </c>
      <c r="B50" s="19" t="s">
        <v>118</v>
      </c>
      <c r="C50" s="19"/>
      <c r="D50" s="42">
        <f>D52</f>
        <v>1213810.47</v>
      </c>
      <c r="E50" s="51">
        <f>E51+E53+E52</f>
        <v>1894874.3</v>
      </c>
      <c r="F50" s="51">
        <f>F51+F53</f>
        <v>3108684.77</v>
      </c>
    </row>
    <row r="51" spans="1:6" ht="28.2" thickBot="1">
      <c r="A51" s="81" t="s">
        <v>13</v>
      </c>
      <c r="B51" s="19" t="s">
        <v>311</v>
      </c>
      <c r="C51" s="19">
        <v>240</v>
      </c>
      <c r="D51" s="42"/>
      <c r="E51" s="51">
        <v>1500000</v>
      </c>
      <c r="F51" s="51">
        <f>E51</f>
        <v>1500000</v>
      </c>
    </row>
    <row r="52" spans="1:6" s="8" customFormat="1" ht="55.8" thickBot="1">
      <c r="A52" s="50" t="s">
        <v>294</v>
      </c>
      <c r="B52" s="19" t="s">
        <v>118</v>
      </c>
      <c r="C52" s="19">
        <v>240</v>
      </c>
      <c r="D52" s="42">
        <v>1213810.47</v>
      </c>
      <c r="E52" s="51">
        <v>-1213810.47</v>
      </c>
      <c r="F52" s="51">
        <f t="shared" si="1"/>
        <v>0</v>
      </c>
    </row>
    <row r="53" spans="1:6" s="8" customFormat="1" ht="83.4" thickBot="1">
      <c r="A53" s="81" t="s">
        <v>260</v>
      </c>
      <c r="B53" s="19" t="s">
        <v>304</v>
      </c>
      <c r="C53" s="19"/>
      <c r="D53" s="42"/>
      <c r="E53" s="51">
        <v>1608684.77</v>
      </c>
      <c r="F53" s="51">
        <f>E53</f>
        <v>1608684.77</v>
      </c>
    </row>
    <row r="54" spans="1:6" s="8" customFormat="1" ht="52.8" customHeight="1" thickBot="1">
      <c r="A54" s="48" t="s">
        <v>195</v>
      </c>
      <c r="B54" s="31" t="s">
        <v>10</v>
      </c>
      <c r="C54" s="31"/>
      <c r="D54" s="40">
        <v>5240141</v>
      </c>
      <c r="E54" s="49">
        <f>E56+E62</f>
        <v>-9079.320000000007</v>
      </c>
      <c r="F54" s="49">
        <f t="shared" si="1"/>
        <v>5231061.68</v>
      </c>
    </row>
    <row r="55" spans="1:6" ht="28.2" thickBot="1">
      <c r="A55" s="50" t="s">
        <v>11</v>
      </c>
      <c r="B55" s="88" t="s">
        <v>92</v>
      </c>
      <c r="C55" s="89">
        <v>123</v>
      </c>
      <c r="D55" s="42">
        <v>126000</v>
      </c>
      <c r="E55" s="51"/>
      <c r="F55" s="51">
        <f t="shared" si="1"/>
        <v>126000</v>
      </c>
    </row>
    <row r="56" spans="1:6" ht="15" thickBot="1">
      <c r="A56" s="50" t="s">
        <v>16</v>
      </c>
      <c r="B56" s="19" t="s">
        <v>17</v>
      </c>
      <c r="C56" s="19"/>
      <c r="D56" s="42">
        <v>3985215</v>
      </c>
      <c r="E56" s="51">
        <v>-105079.32</v>
      </c>
      <c r="F56" s="51">
        <f t="shared" si="1"/>
        <v>3880135.68</v>
      </c>
    </row>
    <row r="57" spans="1:6" ht="69.599999999999994" thickBot="1">
      <c r="A57" s="50" t="s">
        <v>18</v>
      </c>
      <c r="B57" s="19" t="s">
        <v>17</v>
      </c>
      <c r="C57" s="19">
        <v>120</v>
      </c>
      <c r="D57" s="42">
        <v>3025819</v>
      </c>
      <c r="E57" s="51"/>
      <c r="F57" s="51">
        <f t="shared" si="1"/>
        <v>3025819</v>
      </c>
    </row>
    <row r="58" spans="1:6" ht="28.2" thickBot="1">
      <c r="A58" s="50" t="s">
        <v>13</v>
      </c>
      <c r="B58" s="19" t="s">
        <v>17</v>
      </c>
      <c r="C58" s="19">
        <v>240</v>
      </c>
      <c r="D58" s="42">
        <v>954396</v>
      </c>
      <c r="E58" s="51"/>
      <c r="F58" s="51">
        <f t="shared" si="1"/>
        <v>954396</v>
      </c>
    </row>
    <row r="59" spans="1:6" ht="15" thickBot="1">
      <c r="A59" s="50" t="s">
        <v>88</v>
      </c>
      <c r="B59" s="19" t="s">
        <v>17</v>
      </c>
      <c r="C59" s="19">
        <v>850</v>
      </c>
      <c r="D59" s="42">
        <v>5000</v>
      </c>
      <c r="E59" s="51"/>
      <c r="F59" s="51">
        <f t="shared" si="1"/>
        <v>5000</v>
      </c>
    </row>
    <row r="60" spans="1:6" ht="42" thickBot="1">
      <c r="A60" s="50" t="s">
        <v>295</v>
      </c>
      <c r="B60" s="19" t="s">
        <v>23</v>
      </c>
      <c r="C60" s="19"/>
      <c r="D60" s="42">
        <v>734926</v>
      </c>
      <c r="E60" s="51"/>
      <c r="F60" s="51">
        <f t="shared" si="1"/>
        <v>734926</v>
      </c>
    </row>
    <row r="61" spans="1:6" ht="69.599999999999994" thickBot="1">
      <c r="A61" s="50" t="s">
        <v>18</v>
      </c>
      <c r="B61" s="19" t="s">
        <v>93</v>
      </c>
      <c r="C61" s="19">
        <v>120</v>
      </c>
      <c r="D61" s="42">
        <v>734926</v>
      </c>
      <c r="E61" s="51"/>
      <c r="F61" s="51">
        <f t="shared" si="1"/>
        <v>734926</v>
      </c>
    </row>
    <row r="62" spans="1:6" ht="15" thickBot="1">
      <c r="A62" s="50" t="s">
        <v>28</v>
      </c>
      <c r="B62" s="19" t="s">
        <v>30</v>
      </c>
      <c r="C62" s="19"/>
      <c r="D62" s="42">
        <v>374000</v>
      </c>
      <c r="E62" s="51">
        <f>E63</f>
        <v>96000</v>
      </c>
      <c r="F62" s="51">
        <f t="shared" si="1"/>
        <v>470000</v>
      </c>
    </row>
    <row r="63" spans="1:6" ht="28.2" thickBot="1">
      <c r="A63" s="50" t="s">
        <v>20</v>
      </c>
      <c r="B63" s="19" t="s">
        <v>94</v>
      </c>
      <c r="C63" s="19">
        <v>240</v>
      </c>
      <c r="D63" s="42">
        <v>370000</v>
      </c>
      <c r="E63" s="51">
        <v>96000</v>
      </c>
      <c r="F63" s="51">
        <f t="shared" si="1"/>
        <v>466000</v>
      </c>
    </row>
    <row r="64" spans="1:6" ht="15" thickBot="1">
      <c r="A64" s="50" t="s">
        <v>88</v>
      </c>
      <c r="B64" s="19" t="s">
        <v>94</v>
      </c>
      <c r="C64" s="19">
        <v>850</v>
      </c>
      <c r="D64" s="42">
        <v>4000</v>
      </c>
      <c r="E64" s="51"/>
      <c r="F64" s="51">
        <f t="shared" si="1"/>
        <v>4000</v>
      </c>
    </row>
    <row r="65" spans="1:7" ht="15" thickBot="1">
      <c r="A65" s="50" t="s">
        <v>64</v>
      </c>
      <c r="B65" s="19" t="s">
        <v>67</v>
      </c>
      <c r="C65" s="19"/>
      <c r="D65" s="42">
        <v>20000</v>
      </c>
      <c r="E65" s="51"/>
      <c r="F65" s="51">
        <f t="shared" si="1"/>
        <v>20000</v>
      </c>
    </row>
    <row r="66" spans="1:7" ht="15" thickBot="1">
      <c r="A66" s="50" t="s">
        <v>65</v>
      </c>
      <c r="B66" s="19" t="s">
        <v>95</v>
      </c>
      <c r="C66" s="19">
        <v>240</v>
      </c>
      <c r="D66" s="42">
        <v>20000</v>
      </c>
      <c r="E66" s="51"/>
      <c r="F66" s="51">
        <f t="shared" si="1"/>
        <v>20000</v>
      </c>
    </row>
    <row r="67" spans="1:7" ht="15" thickBot="1">
      <c r="A67" s="112" t="s">
        <v>50</v>
      </c>
      <c r="B67" s="31" t="s">
        <v>296</v>
      </c>
      <c r="C67" s="31"/>
      <c r="D67" s="40">
        <v>11000</v>
      </c>
      <c r="E67" s="49"/>
      <c r="F67" s="49">
        <f t="shared" si="1"/>
        <v>11000</v>
      </c>
    </row>
    <row r="68" spans="1:7" ht="15" thickBot="1">
      <c r="A68" s="50" t="s">
        <v>102</v>
      </c>
      <c r="B68" s="19" t="s">
        <v>296</v>
      </c>
      <c r="C68" s="19"/>
      <c r="D68" s="42">
        <v>11000</v>
      </c>
      <c r="E68" s="51"/>
      <c r="F68" s="51">
        <f t="shared" si="1"/>
        <v>11000</v>
      </c>
    </row>
    <row r="69" spans="1:7" ht="15" thickBot="1">
      <c r="A69" s="50" t="s">
        <v>172</v>
      </c>
      <c r="B69" s="19" t="s">
        <v>246</v>
      </c>
      <c r="C69" s="19"/>
      <c r="D69" s="42">
        <v>11000</v>
      </c>
      <c r="E69" s="51"/>
      <c r="F69" s="51">
        <f t="shared" ref="F69" si="2">D69+E69</f>
        <v>11000</v>
      </c>
    </row>
    <row r="70" spans="1:7" ht="28.2" thickBot="1">
      <c r="A70" s="50" t="s">
        <v>13</v>
      </c>
      <c r="B70" s="19" t="s">
        <v>246</v>
      </c>
      <c r="C70" s="19">
        <v>240</v>
      </c>
      <c r="D70" s="42">
        <v>11000</v>
      </c>
      <c r="E70" s="51">
        <f>E71+E72+E73</f>
        <v>0</v>
      </c>
      <c r="F70" s="51">
        <f t="shared" ref="F70:F73" si="3">D70+E70</f>
        <v>11000</v>
      </c>
    </row>
    <row r="71" spans="1:7" ht="15" thickBot="1">
      <c r="A71" s="111" t="s">
        <v>31</v>
      </c>
      <c r="B71" s="31" t="s">
        <v>35</v>
      </c>
      <c r="C71" s="31"/>
      <c r="D71" s="40">
        <v>54734</v>
      </c>
      <c r="E71" s="49"/>
      <c r="F71" s="49">
        <f t="shared" si="3"/>
        <v>54734</v>
      </c>
    </row>
    <row r="72" spans="1:7" ht="28.2" thickBot="1">
      <c r="A72" s="24" t="s">
        <v>34</v>
      </c>
      <c r="B72" s="19" t="s">
        <v>297</v>
      </c>
      <c r="C72" s="19"/>
      <c r="D72" s="42">
        <v>54734</v>
      </c>
      <c r="E72" s="51"/>
      <c r="F72" s="51">
        <f t="shared" si="3"/>
        <v>54734</v>
      </c>
    </row>
    <row r="73" spans="1:7" ht="15" thickBot="1">
      <c r="A73" s="24" t="s">
        <v>103</v>
      </c>
      <c r="B73" s="19" t="s">
        <v>104</v>
      </c>
      <c r="C73" s="19"/>
      <c r="D73" s="42">
        <v>54734</v>
      </c>
      <c r="E73" s="51"/>
      <c r="F73" s="51">
        <f t="shared" si="3"/>
        <v>54734</v>
      </c>
    </row>
    <row r="74" spans="1:7" ht="69.599999999999994" thickBot="1">
      <c r="A74" s="43" t="s">
        <v>37</v>
      </c>
      <c r="B74" s="19" t="s">
        <v>104</v>
      </c>
      <c r="C74" s="19">
        <v>120</v>
      </c>
      <c r="D74" s="42">
        <v>49422</v>
      </c>
      <c r="E74" s="51"/>
      <c r="F74" s="51">
        <f>D74</f>
        <v>49422</v>
      </c>
    </row>
    <row r="75" spans="1:7" ht="28.2" thickBot="1">
      <c r="A75" s="48" t="s">
        <v>20</v>
      </c>
      <c r="B75" s="31" t="s">
        <v>104</v>
      </c>
      <c r="C75" s="31">
        <v>240</v>
      </c>
      <c r="D75" s="40">
        <v>5312</v>
      </c>
      <c r="E75" s="49"/>
      <c r="F75" s="49">
        <f t="shared" si="1"/>
        <v>5312</v>
      </c>
    </row>
    <row r="76" spans="1:7" ht="15" thickBot="1">
      <c r="A76" s="48" t="s">
        <v>196</v>
      </c>
      <c r="B76" s="31" t="s">
        <v>197</v>
      </c>
      <c r="C76" s="31">
        <v>870</v>
      </c>
      <c r="D76" s="40">
        <v>28740</v>
      </c>
      <c r="E76" s="49"/>
      <c r="F76" s="49">
        <f t="shared" si="1"/>
        <v>28740</v>
      </c>
      <c r="G76" s="4"/>
    </row>
    <row r="77" spans="1:7" ht="15" thickBot="1">
      <c r="A77" s="48" t="s">
        <v>96</v>
      </c>
      <c r="B77" s="31"/>
      <c r="C77" s="31"/>
      <c r="D77" s="40">
        <v>17761934.420000002</v>
      </c>
      <c r="E77" s="49">
        <f>E21+E40+E54</f>
        <v>1535794.98</v>
      </c>
      <c r="F77" s="49">
        <f t="shared" si="1"/>
        <v>19297729.400000002</v>
      </c>
    </row>
  </sheetData>
  <mergeCells count="2">
    <mergeCell ref="B3:F7"/>
    <mergeCell ref="A8:D12"/>
  </mergeCells>
  <pageMargins left="0.7" right="0.7" top="0.75" bottom="0.75" header="0.3" footer="0.3"/>
  <pageSetup paperSize="9" scale="7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3"/>
  <sheetViews>
    <sheetView zoomScaleNormal="100" workbookViewId="0">
      <selection activeCell="B1" sqref="B1:E3"/>
    </sheetView>
  </sheetViews>
  <sheetFormatPr defaultRowHeight="14.4"/>
  <cols>
    <col min="1" max="1" width="25.88671875" customWidth="1"/>
    <col min="2" max="2" width="36.6640625" customWidth="1"/>
    <col min="3" max="3" width="12.77734375" customWidth="1"/>
    <col min="4" max="4" width="12" customWidth="1"/>
    <col min="5" max="5" width="13.109375" customWidth="1"/>
    <col min="8" max="8" width="14.77734375" customWidth="1"/>
  </cols>
  <sheetData>
    <row r="1" spans="1:5">
      <c r="B1" s="130" t="s">
        <v>316</v>
      </c>
      <c r="C1" s="131"/>
      <c r="D1" s="131"/>
      <c r="E1" s="131"/>
    </row>
    <row r="2" spans="1:5">
      <c r="B2" s="131"/>
      <c r="C2" s="131"/>
      <c r="D2" s="131"/>
      <c r="E2" s="131"/>
    </row>
    <row r="3" spans="1:5" ht="43.2" customHeight="1">
      <c r="B3" s="131"/>
      <c r="C3" s="131"/>
      <c r="D3" s="131"/>
      <c r="E3" s="131"/>
    </row>
    <row r="5" spans="1:5">
      <c r="A5" s="55" t="s">
        <v>307</v>
      </c>
      <c r="B5" s="55"/>
      <c r="C5" s="55"/>
      <c r="D5" s="55"/>
      <c r="E5" s="55"/>
    </row>
    <row r="6" spans="1:5" ht="43.2">
      <c r="A6" s="94" t="s">
        <v>199</v>
      </c>
      <c r="B6" s="94" t="s">
        <v>0</v>
      </c>
      <c r="C6" s="94" t="s">
        <v>268</v>
      </c>
      <c r="D6" s="95" t="s">
        <v>191</v>
      </c>
      <c r="E6" s="95" t="s">
        <v>232</v>
      </c>
    </row>
    <row r="7" spans="1:5" ht="28.2">
      <c r="A7" s="96" t="s">
        <v>200</v>
      </c>
      <c r="B7" s="97" t="s">
        <v>201</v>
      </c>
      <c r="C7" s="98">
        <f>C8+C10+C12++C15+C17+C21</f>
        <v>1525552.42</v>
      </c>
      <c r="D7" s="99">
        <f>D21</f>
        <v>35794.980000000003</v>
      </c>
      <c r="E7" s="99">
        <f>C7+D7</f>
        <v>1561347.4</v>
      </c>
    </row>
    <row r="8" spans="1:5">
      <c r="A8" s="96" t="s">
        <v>202</v>
      </c>
      <c r="B8" s="100" t="s">
        <v>203</v>
      </c>
      <c r="C8" s="98">
        <f>C9</f>
        <v>35000</v>
      </c>
      <c r="D8" s="101"/>
      <c r="E8" s="99">
        <f t="shared" ref="E8:E34" si="0">C8+D8</f>
        <v>35000</v>
      </c>
    </row>
    <row r="9" spans="1:5">
      <c r="A9" s="102" t="s">
        <v>204</v>
      </c>
      <c r="B9" s="103" t="s">
        <v>205</v>
      </c>
      <c r="C9" s="104">
        <v>35000</v>
      </c>
      <c r="D9" s="101"/>
      <c r="E9" s="101">
        <f t="shared" si="0"/>
        <v>35000</v>
      </c>
    </row>
    <row r="10" spans="1:5">
      <c r="A10" s="96" t="s">
        <v>206</v>
      </c>
      <c r="B10" s="97" t="s">
        <v>207</v>
      </c>
      <c r="C10" s="98">
        <f>C11</f>
        <v>15000</v>
      </c>
      <c r="D10" s="101"/>
      <c r="E10" s="99">
        <f t="shared" si="0"/>
        <v>15000</v>
      </c>
    </row>
    <row r="11" spans="1:5" ht="24.6">
      <c r="A11" s="102" t="s">
        <v>208</v>
      </c>
      <c r="B11" s="103" t="s">
        <v>209</v>
      </c>
      <c r="C11" s="104">
        <v>15000</v>
      </c>
      <c r="D11" s="101"/>
      <c r="E11" s="101">
        <f t="shared" si="0"/>
        <v>15000</v>
      </c>
    </row>
    <row r="12" spans="1:5">
      <c r="A12" s="96" t="s">
        <v>210</v>
      </c>
      <c r="B12" s="97" t="s">
        <v>211</v>
      </c>
      <c r="C12" s="98">
        <f>C13+C14</f>
        <v>200000</v>
      </c>
      <c r="D12" s="101"/>
      <c r="E12" s="99">
        <f t="shared" si="0"/>
        <v>200000</v>
      </c>
    </row>
    <row r="13" spans="1:5">
      <c r="A13" s="102" t="s">
        <v>212</v>
      </c>
      <c r="B13" s="103" t="s">
        <v>213</v>
      </c>
      <c r="C13" s="104">
        <v>50000</v>
      </c>
      <c r="D13" s="101"/>
      <c r="E13" s="101">
        <f t="shared" si="0"/>
        <v>50000</v>
      </c>
    </row>
    <row r="14" spans="1:5">
      <c r="A14" s="102" t="s">
        <v>214</v>
      </c>
      <c r="B14" s="103" t="s">
        <v>215</v>
      </c>
      <c r="C14" s="104">
        <v>150000</v>
      </c>
      <c r="D14" s="101"/>
      <c r="E14" s="101">
        <f t="shared" si="0"/>
        <v>150000</v>
      </c>
    </row>
    <row r="15" spans="1:5" ht="42">
      <c r="A15" s="96" t="s">
        <v>216</v>
      </c>
      <c r="B15" s="97" t="s">
        <v>217</v>
      </c>
      <c r="C15" s="98">
        <f>C16</f>
        <v>202000</v>
      </c>
      <c r="D15" s="101"/>
      <c r="E15" s="99">
        <f t="shared" si="0"/>
        <v>202000</v>
      </c>
    </row>
    <row r="16" spans="1:5" ht="60.6">
      <c r="A16" s="102" t="s">
        <v>218</v>
      </c>
      <c r="B16" s="103" t="s">
        <v>219</v>
      </c>
      <c r="C16" s="105">
        <v>202000</v>
      </c>
      <c r="D16" s="101"/>
      <c r="E16" s="101">
        <f t="shared" si="0"/>
        <v>202000</v>
      </c>
    </row>
    <row r="17" spans="1:8" ht="24">
      <c r="A17" s="96" t="s">
        <v>269</v>
      </c>
      <c r="B17" s="100" t="s">
        <v>270</v>
      </c>
      <c r="C17" s="106">
        <f>C18+C19+C20</f>
        <v>985000</v>
      </c>
      <c r="D17" s="101"/>
      <c r="E17" s="99">
        <f t="shared" si="0"/>
        <v>985000</v>
      </c>
    </row>
    <row r="18" spans="1:8" ht="28.8">
      <c r="A18" s="102" t="s">
        <v>271</v>
      </c>
      <c r="B18" s="103" t="s">
        <v>272</v>
      </c>
      <c r="C18" s="105">
        <v>400000</v>
      </c>
      <c r="D18" s="101"/>
      <c r="E18" s="101">
        <f t="shared" si="0"/>
        <v>400000</v>
      </c>
    </row>
    <row r="19" spans="1:8" ht="58.2">
      <c r="A19" s="102" t="s">
        <v>273</v>
      </c>
      <c r="B19" s="107" t="s">
        <v>274</v>
      </c>
      <c r="C19" s="105">
        <v>535000</v>
      </c>
      <c r="D19" s="99"/>
      <c r="E19" s="101">
        <f t="shared" si="0"/>
        <v>535000</v>
      </c>
    </row>
    <row r="20" spans="1:8" ht="60.6">
      <c r="A20" s="108" t="s">
        <v>275</v>
      </c>
      <c r="B20" s="103" t="s">
        <v>276</v>
      </c>
      <c r="C20" s="105">
        <v>50000</v>
      </c>
      <c r="D20" s="101"/>
      <c r="E20" s="101">
        <f t="shared" si="0"/>
        <v>50000</v>
      </c>
    </row>
    <row r="21" spans="1:8">
      <c r="A21" s="109" t="s">
        <v>220</v>
      </c>
      <c r="B21" s="100" t="s">
        <v>221</v>
      </c>
      <c r="C21" s="106">
        <v>88552.42</v>
      </c>
      <c r="D21" s="99">
        <v>35794.980000000003</v>
      </c>
      <c r="E21" s="99">
        <f t="shared" si="0"/>
        <v>124347.4</v>
      </c>
    </row>
    <row r="22" spans="1:8">
      <c r="A22" s="96" t="s">
        <v>222</v>
      </c>
      <c r="B22" s="97" t="s">
        <v>223</v>
      </c>
      <c r="C22" s="98">
        <f>(C23)</f>
        <v>16160104</v>
      </c>
      <c r="D22" s="99">
        <f>D25</f>
        <v>1500000</v>
      </c>
      <c r="E22" s="99">
        <f t="shared" si="0"/>
        <v>17660104</v>
      </c>
    </row>
    <row r="23" spans="1:8" ht="24.6">
      <c r="A23" s="102" t="s">
        <v>224</v>
      </c>
      <c r="B23" s="103" t="s">
        <v>225</v>
      </c>
      <c r="C23" s="104">
        <f>C24+C26+C27+C33</f>
        <v>16160104</v>
      </c>
      <c r="D23" s="101"/>
      <c r="E23" s="101">
        <f t="shared" si="0"/>
        <v>16160104</v>
      </c>
      <c r="H23" s="74"/>
    </row>
    <row r="24" spans="1:8" ht="25.8" customHeight="1">
      <c r="A24" s="96" t="s">
        <v>277</v>
      </c>
      <c r="B24" s="100" t="s">
        <v>226</v>
      </c>
      <c r="C24" s="98">
        <v>11205370</v>
      </c>
      <c r="D24" s="99"/>
      <c r="E24" s="99">
        <f t="shared" si="0"/>
        <v>11205370</v>
      </c>
    </row>
    <row r="25" spans="1:8" ht="25.8" customHeight="1">
      <c r="A25" s="96" t="s">
        <v>308</v>
      </c>
      <c r="B25" s="100" t="s">
        <v>309</v>
      </c>
      <c r="C25" s="98"/>
      <c r="D25" s="99">
        <v>1500000</v>
      </c>
      <c r="E25" s="99">
        <f>D25</f>
        <v>1500000</v>
      </c>
    </row>
    <row r="26" spans="1:8" ht="163.80000000000001" customHeight="1">
      <c r="A26" s="96" t="s">
        <v>227</v>
      </c>
      <c r="B26" s="100" t="s">
        <v>228</v>
      </c>
      <c r="C26" s="98">
        <v>54734</v>
      </c>
      <c r="D26" s="99"/>
      <c r="E26" s="99">
        <f t="shared" si="0"/>
        <v>54734</v>
      </c>
    </row>
    <row r="27" spans="1:8" ht="69.599999999999994">
      <c r="A27" s="96" t="s">
        <v>278</v>
      </c>
      <c r="B27" s="100" t="s">
        <v>279</v>
      </c>
      <c r="C27" s="98">
        <f>C28+C29+C30+C31+C32</f>
        <v>4750000</v>
      </c>
      <c r="D27" s="99"/>
      <c r="E27" s="99">
        <f t="shared" si="0"/>
        <v>4750000</v>
      </c>
    </row>
    <row r="28" spans="1:8" ht="96.6">
      <c r="A28" s="95" t="s">
        <v>280</v>
      </c>
      <c r="B28" s="103" t="s">
        <v>281</v>
      </c>
      <c r="C28" s="104">
        <v>102000</v>
      </c>
      <c r="D28" s="101"/>
      <c r="E28" s="101">
        <f t="shared" si="0"/>
        <v>102000</v>
      </c>
    </row>
    <row r="29" spans="1:8" ht="84.6">
      <c r="A29" s="95" t="s">
        <v>282</v>
      </c>
      <c r="B29" s="103" t="s">
        <v>283</v>
      </c>
      <c r="C29" s="104">
        <v>150000</v>
      </c>
      <c r="D29" s="101"/>
      <c r="E29" s="101">
        <f t="shared" si="0"/>
        <v>150000</v>
      </c>
    </row>
    <row r="30" spans="1:8" ht="84.6">
      <c r="A30" s="95" t="s">
        <v>284</v>
      </c>
      <c r="B30" s="103" t="s">
        <v>285</v>
      </c>
      <c r="C30" s="104">
        <v>3643000</v>
      </c>
      <c r="D30" s="101"/>
      <c r="E30" s="101">
        <f t="shared" si="0"/>
        <v>3643000</v>
      </c>
    </row>
    <row r="31" spans="1:8" ht="96.6">
      <c r="A31" s="95" t="s">
        <v>234</v>
      </c>
      <c r="B31" s="103" t="s">
        <v>286</v>
      </c>
      <c r="C31" s="104">
        <v>305000</v>
      </c>
      <c r="D31" s="101"/>
      <c r="E31" s="101">
        <f t="shared" si="0"/>
        <v>305000</v>
      </c>
    </row>
    <row r="32" spans="1:8">
      <c r="A32" s="95" t="s">
        <v>287</v>
      </c>
      <c r="B32" s="103" t="s">
        <v>229</v>
      </c>
      <c r="C32" s="104">
        <v>550000</v>
      </c>
      <c r="D32" s="101"/>
      <c r="E32" s="101">
        <f t="shared" si="0"/>
        <v>550000</v>
      </c>
    </row>
    <row r="33" spans="1:5" ht="81">
      <c r="A33" s="96" t="s">
        <v>230</v>
      </c>
      <c r="B33" s="100" t="s">
        <v>288</v>
      </c>
      <c r="C33" s="98">
        <v>150000</v>
      </c>
      <c r="D33" s="99"/>
      <c r="E33" s="99">
        <f t="shared" si="0"/>
        <v>150000</v>
      </c>
    </row>
    <row r="34" spans="1:5">
      <c r="A34" s="96" t="s">
        <v>231</v>
      </c>
      <c r="B34" s="96"/>
      <c r="C34" s="110">
        <f>C7+C22</f>
        <v>17685656.420000002</v>
      </c>
      <c r="D34" s="110">
        <f>D7+D22</f>
        <v>1535794.98</v>
      </c>
      <c r="E34" s="99">
        <f t="shared" si="0"/>
        <v>19221451.400000002</v>
      </c>
    </row>
    <row r="35" spans="1:5">
      <c r="A35" s="54"/>
      <c r="B35" s="54"/>
      <c r="C35" s="54"/>
      <c r="D35" s="54"/>
      <c r="E35" s="54"/>
    </row>
    <row r="36" spans="1:5">
      <c r="A36" s="54"/>
      <c r="B36" s="54"/>
      <c r="C36" s="54"/>
      <c r="D36" s="54"/>
      <c r="E36" s="54"/>
    </row>
    <row r="37" spans="1:5">
      <c r="A37" s="54"/>
      <c r="B37" s="54"/>
      <c r="C37" s="54"/>
      <c r="D37" s="54"/>
      <c r="E37" s="54"/>
    </row>
    <row r="38" spans="1:5">
      <c r="A38" s="54"/>
      <c r="B38" s="54"/>
      <c r="C38" s="54"/>
      <c r="D38" s="54"/>
      <c r="E38" s="54"/>
    </row>
    <row r="39" spans="1:5">
      <c r="A39" s="54"/>
      <c r="B39" s="54"/>
      <c r="C39" s="54"/>
      <c r="D39" s="54"/>
      <c r="E39" s="54"/>
    </row>
    <row r="40" spans="1:5">
      <c r="A40" s="54"/>
      <c r="B40" s="54"/>
      <c r="C40" s="54"/>
      <c r="D40" s="54"/>
      <c r="E40" s="54"/>
    </row>
    <row r="41" spans="1:5">
      <c r="A41" s="54"/>
      <c r="B41" s="54"/>
      <c r="C41" s="54"/>
      <c r="D41" s="54"/>
      <c r="E41" s="54"/>
    </row>
    <row r="42" spans="1:5">
      <c r="A42" s="54"/>
      <c r="B42" s="54"/>
      <c r="C42" s="54"/>
      <c r="D42" s="54"/>
      <c r="E42" s="54"/>
    </row>
    <row r="43" spans="1:5">
      <c r="A43" s="54"/>
      <c r="B43" s="54"/>
      <c r="C43" s="54"/>
      <c r="D43" s="54"/>
      <c r="E43" s="54"/>
    </row>
    <row r="44" spans="1:5">
      <c r="A44" s="54"/>
      <c r="B44" s="54"/>
      <c r="C44" s="54"/>
      <c r="D44" s="54"/>
      <c r="E44" s="54"/>
    </row>
    <row r="45" spans="1:5">
      <c r="A45" s="54"/>
      <c r="B45" s="54"/>
      <c r="C45" s="54"/>
      <c r="D45" s="54"/>
      <c r="E45" s="54"/>
    </row>
    <row r="46" spans="1:5">
      <c r="A46" s="54"/>
      <c r="B46" s="54"/>
      <c r="C46" s="54"/>
      <c r="D46" s="54"/>
      <c r="E46" s="54"/>
    </row>
    <row r="47" spans="1:5">
      <c r="A47" s="54"/>
      <c r="B47" s="54"/>
      <c r="C47" s="54"/>
      <c r="D47" s="54"/>
      <c r="E47" s="54"/>
    </row>
    <row r="48" spans="1:5">
      <c r="A48" s="54"/>
      <c r="B48" s="54"/>
      <c r="C48" s="54"/>
      <c r="D48" s="54"/>
      <c r="E48" s="54"/>
    </row>
    <row r="49" spans="1:5">
      <c r="A49" s="54"/>
      <c r="B49" s="54"/>
      <c r="C49" s="54"/>
      <c r="D49" s="54"/>
      <c r="E49" s="54"/>
    </row>
    <row r="50" spans="1:5">
      <c r="A50" s="54"/>
      <c r="B50" s="54"/>
      <c r="C50" s="54"/>
      <c r="D50" s="54"/>
      <c r="E50" s="54"/>
    </row>
    <row r="51" spans="1:5">
      <c r="A51" s="54"/>
      <c r="B51" s="54"/>
      <c r="C51" s="54"/>
      <c r="D51" s="54"/>
      <c r="E51" s="54"/>
    </row>
    <row r="52" spans="1:5">
      <c r="A52" s="54"/>
      <c r="B52" s="54"/>
      <c r="C52" s="54"/>
      <c r="D52" s="54"/>
      <c r="E52" s="54"/>
    </row>
    <row r="53" spans="1:5">
      <c r="A53" s="54"/>
      <c r="B53" s="54"/>
      <c r="C53" s="54"/>
      <c r="D53" s="54"/>
      <c r="E53" s="54"/>
    </row>
  </sheetData>
  <mergeCells count="1">
    <mergeCell ref="B1:E3"/>
  </mergeCells>
  <pageMargins left="0.7" right="0.7" top="0.75" bottom="0.75" header="0.3" footer="0.3"/>
  <pageSetup paperSize="9" scale="7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приложение 4</vt:lpstr>
      <vt:lpstr>приложение6</vt:lpstr>
      <vt:lpstr>приложение 8</vt:lpstr>
      <vt:lpstr>Доходы</vt:lpstr>
      <vt:lpstr>'приложение 4'!Область_печати</vt:lpstr>
      <vt:lpstr>'приложение 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2025-04-14T11:43:14Z</dcterms:modified>
</cp:coreProperties>
</file>