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7"/>
  </bookViews>
  <sheets>
    <sheet name="прил.1" sheetId="1" r:id="rId1"/>
    <sheet name="прил2" sheetId="2" r:id="rId2"/>
    <sheet name="прил3" sheetId="4" r:id="rId3"/>
    <sheet name="прил.4" sheetId="5" r:id="rId4"/>
    <sheet name="прил5" sheetId="6" r:id="rId5"/>
    <sheet name="прил6" sheetId="7" r:id="rId6"/>
    <sheet name="прил.7" sheetId="8" r:id="rId7"/>
    <sheet name="прил8" sheetId="9" r:id="rId8"/>
  </sheets>
  <calcPr calcId="124519"/>
</workbook>
</file>

<file path=xl/calcChain.xml><?xml version="1.0" encoding="utf-8"?>
<calcChain xmlns="http://schemas.openxmlformats.org/spreadsheetml/2006/main">
  <c r="C12" i="9"/>
  <c r="C13"/>
  <c r="C14"/>
  <c r="C16"/>
  <c r="C17"/>
  <c r="C18"/>
  <c r="D17" i="7"/>
  <c r="C17"/>
  <c r="D11"/>
  <c r="C11"/>
  <c r="C10" i="5"/>
  <c r="C14"/>
  <c r="H10" i="4"/>
  <c r="H11"/>
  <c r="G11"/>
  <c r="G190"/>
  <c r="G191"/>
  <c r="G192"/>
  <c r="G185"/>
  <c r="G184" s="1"/>
  <c r="G183" s="1"/>
  <c r="G182" s="1"/>
  <c r="G181" s="1"/>
  <c r="G176"/>
  <c r="G177"/>
  <c r="G178"/>
  <c r="G179"/>
  <c r="I167"/>
  <c r="I168"/>
  <c r="I169"/>
  <c r="I170"/>
  <c r="I171"/>
  <c r="I172"/>
  <c r="I173"/>
  <c r="I174"/>
  <c r="I175"/>
  <c r="H168"/>
  <c r="H167" s="1"/>
  <c r="H172"/>
  <c r="H171" s="1"/>
  <c r="H170" s="1"/>
  <c r="H169" s="1"/>
  <c r="H173"/>
  <c r="H174"/>
  <c r="H101"/>
  <c r="G101"/>
  <c r="H163"/>
  <c r="H134"/>
  <c r="G134"/>
  <c r="G148"/>
  <c r="G156"/>
  <c r="G163"/>
  <c r="G162" s="1"/>
  <c r="H158"/>
  <c r="G158"/>
  <c r="I155"/>
  <c r="H154"/>
  <c r="G154"/>
  <c r="G153" s="1"/>
  <c r="G152" s="1"/>
  <c r="H146"/>
  <c r="H145" s="1"/>
  <c r="H144" s="1"/>
  <c r="G146"/>
  <c r="G145" s="1"/>
  <c r="G144" s="1"/>
  <c r="G142"/>
  <c r="G141" s="1"/>
  <c r="G140" s="1"/>
  <c r="G125"/>
  <c r="G124" s="1"/>
  <c r="G123" s="1"/>
  <c r="G122" s="1"/>
  <c r="G132"/>
  <c r="G131" s="1"/>
  <c r="G130" s="1"/>
  <c r="G129" s="1"/>
  <c r="I119"/>
  <c r="H118"/>
  <c r="H117" s="1"/>
  <c r="G118"/>
  <c r="G117" s="1"/>
  <c r="I113"/>
  <c r="I116"/>
  <c r="H115"/>
  <c r="I115" s="1"/>
  <c r="G115"/>
  <c r="G114" s="1"/>
  <c r="H112"/>
  <c r="I112" s="1"/>
  <c r="G112"/>
  <c r="G111" s="1"/>
  <c r="G108"/>
  <c r="G107" s="1"/>
  <c r="G106" s="1"/>
  <c r="G104"/>
  <c r="G103" s="1"/>
  <c r="G102" s="1"/>
  <c r="H99"/>
  <c r="H98" s="1"/>
  <c r="G99"/>
  <c r="G98" s="1"/>
  <c r="I97"/>
  <c r="H96"/>
  <c r="H95" s="1"/>
  <c r="H94" s="1"/>
  <c r="G96"/>
  <c r="G95" s="1"/>
  <c r="G94" s="1"/>
  <c r="G67"/>
  <c r="G66" s="1"/>
  <c r="G65" s="1"/>
  <c r="G64" s="1"/>
  <c r="G63" s="1"/>
  <c r="I70"/>
  <c r="H56"/>
  <c r="G56"/>
  <c r="I59"/>
  <c r="G51"/>
  <c r="G50" s="1"/>
  <c r="G49" s="1"/>
  <c r="G48" s="1"/>
  <c r="G47" s="1"/>
  <c r="G46" s="1"/>
  <c r="H26"/>
  <c r="H27"/>
  <c r="G26"/>
  <c r="G27"/>
  <c r="G9" i="1"/>
  <c r="E76" i="2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36"/>
  <c r="E35"/>
  <c r="E34"/>
  <c r="E33"/>
  <c r="E32"/>
  <c r="E31"/>
  <c r="E30"/>
  <c r="E26"/>
  <c r="E25"/>
  <c r="E24"/>
  <c r="E23"/>
  <c r="E22"/>
  <c r="E21"/>
  <c r="E20"/>
  <c r="E19"/>
  <c r="E18"/>
  <c r="E17"/>
  <c r="E16"/>
  <c r="E15"/>
  <c r="E14"/>
  <c r="E13"/>
  <c r="E12"/>
  <c r="E10"/>
  <c r="G24" i="1"/>
  <c r="G25"/>
  <c r="G16"/>
  <c r="G17"/>
  <c r="G18"/>
  <c r="G32"/>
  <c r="G33"/>
  <c r="G34"/>
  <c r="G74"/>
  <c r="G75"/>
  <c r="I200" i="4"/>
  <c r="I180"/>
  <c r="I186"/>
  <c r="I193"/>
  <c r="G174"/>
  <c r="G173" s="1"/>
  <c r="G172" s="1"/>
  <c r="G171" s="1"/>
  <c r="G170" s="1"/>
  <c r="G169" s="1"/>
  <c r="G168" s="1"/>
  <c r="G167" s="1"/>
  <c r="H17"/>
  <c r="H16" s="1"/>
  <c r="H15" s="1"/>
  <c r="H14" s="1"/>
  <c r="H13" s="1"/>
  <c r="H12" s="1"/>
  <c r="H34"/>
  <c r="H33" s="1"/>
  <c r="H32" s="1"/>
  <c r="G34"/>
  <c r="G33" s="1"/>
  <c r="G32" s="1"/>
  <c r="H39"/>
  <c r="G39"/>
  <c r="H43"/>
  <c r="H42" s="1"/>
  <c r="H41" s="1"/>
  <c r="G43"/>
  <c r="G42" s="1"/>
  <c r="G41" s="1"/>
  <c r="H61"/>
  <c r="G61"/>
  <c r="H67"/>
  <c r="H66" s="1"/>
  <c r="H65" s="1"/>
  <c r="H76"/>
  <c r="H75" s="1"/>
  <c r="H74" s="1"/>
  <c r="H73" s="1"/>
  <c r="G76"/>
  <c r="G75" s="1"/>
  <c r="G74" s="1"/>
  <c r="H80"/>
  <c r="H79" s="1"/>
  <c r="H78" s="1"/>
  <c r="G80"/>
  <c r="G79" s="1"/>
  <c r="G78" s="1"/>
  <c r="H86"/>
  <c r="H85" s="1"/>
  <c r="H89"/>
  <c r="H88" s="1"/>
  <c r="H92"/>
  <c r="H91" s="1"/>
  <c r="H104"/>
  <c r="H103" s="1"/>
  <c r="H108"/>
  <c r="H107" s="1"/>
  <c r="H106" s="1"/>
  <c r="H125"/>
  <c r="H124" s="1"/>
  <c r="H123" s="1"/>
  <c r="H127"/>
  <c r="I133"/>
  <c r="H132"/>
  <c r="H138"/>
  <c r="H137" s="1"/>
  <c r="H136" s="1"/>
  <c r="H135" s="1"/>
  <c r="G138"/>
  <c r="G137" s="1"/>
  <c r="G136" s="1"/>
  <c r="G135" s="1"/>
  <c r="H142"/>
  <c r="H141" s="1"/>
  <c r="H140" s="1"/>
  <c r="H150"/>
  <c r="H149" s="1"/>
  <c r="H148" s="1"/>
  <c r="G150"/>
  <c r="G149" s="1"/>
  <c r="I157"/>
  <c r="H162"/>
  <c r="H156" s="1"/>
  <c r="H110" s="1"/>
  <c r="H179"/>
  <c r="H178" s="1"/>
  <c r="H177" s="1"/>
  <c r="H176" s="1"/>
  <c r="H185"/>
  <c r="H184" s="1"/>
  <c r="H183" s="1"/>
  <c r="H182" s="1"/>
  <c r="H192"/>
  <c r="H191" s="1"/>
  <c r="H190" s="1"/>
  <c r="H199"/>
  <c r="H198" s="1"/>
  <c r="H197" s="1"/>
  <c r="H196" s="1"/>
  <c r="H195" s="1"/>
  <c r="H194" s="1"/>
  <c r="I194" s="1"/>
  <c r="G86"/>
  <c r="G85" s="1"/>
  <c r="G89"/>
  <c r="G88" s="1"/>
  <c r="G92"/>
  <c r="G91" s="1"/>
  <c r="I190" l="1"/>
  <c r="I184"/>
  <c r="I176"/>
  <c r="G25"/>
  <c r="G24" s="1"/>
  <c r="I117"/>
  <c r="I154"/>
  <c r="I96"/>
  <c r="G73"/>
  <c r="G72" s="1"/>
  <c r="G71" s="1"/>
  <c r="H153"/>
  <c r="I118"/>
  <c r="G121"/>
  <c r="G120" s="1"/>
  <c r="G110" s="1"/>
  <c r="H111"/>
  <c r="I111" s="1"/>
  <c r="H114"/>
  <c r="I114" s="1"/>
  <c r="I95"/>
  <c r="G23"/>
  <c r="G22" s="1"/>
  <c r="H122"/>
  <c r="I132"/>
  <c r="H72"/>
  <c r="H71" s="1"/>
  <c r="I71" s="1"/>
  <c r="H64"/>
  <c r="H55"/>
  <c r="H54" s="1"/>
  <c r="H53" s="1"/>
  <c r="G55"/>
  <c r="G54" s="1"/>
  <c r="G53" s="1"/>
  <c r="H25"/>
  <c r="H24" s="1"/>
  <c r="H23" s="1"/>
  <c r="H22" s="1"/>
  <c r="H21" s="1"/>
  <c r="H20" s="1"/>
  <c r="H19" s="1"/>
  <c r="I199"/>
  <c r="I195"/>
  <c r="I191"/>
  <c r="I196"/>
  <c r="I192"/>
  <c r="I177"/>
  <c r="I197"/>
  <c r="I185"/>
  <c r="I178"/>
  <c r="I198"/>
  <c r="I179"/>
  <c r="H84"/>
  <c r="H83" s="1"/>
  <c r="I156"/>
  <c r="H102"/>
  <c r="H131"/>
  <c r="G84"/>
  <c r="G83" s="1"/>
  <c r="G10" s="1"/>
  <c r="G12" i="1"/>
  <c r="G13"/>
  <c r="G14"/>
  <c r="G15"/>
  <c r="G19"/>
  <c r="G20"/>
  <c r="G21"/>
  <c r="G22"/>
  <c r="G23"/>
  <c r="G29"/>
  <c r="G30"/>
  <c r="G31"/>
  <c r="G35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11"/>
  <c r="I67" i="4"/>
  <c r="H63"/>
  <c r="I63" s="1"/>
  <c r="I12"/>
  <c r="E22" i="7"/>
  <c r="E16"/>
  <c r="D14"/>
  <c r="C14"/>
  <c r="E19" i="6"/>
  <c r="E21"/>
  <c r="C19" i="5"/>
  <c r="C27"/>
  <c r="D20" i="7"/>
  <c r="C20"/>
  <c r="D17" i="6"/>
  <c r="D16" s="1"/>
  <c r="C17"/>
  <c r="C16" s="1"/>
  <c r="C29" i="5"/>
  <c r="C35" s="1"/>
  <c r="C25"/>
  <c r="C22"/>
  <c r="C16"/>
  <c r="I14" i="4"/>
  <c r="I15"/>
  <c r="I16"/>
  <c r="I17"/>
  <c r="I18"/>
  <c r="I26"/>
  <c r="I27"/>
  <c r="I28"/>
  <c r="I29"/>
  <c r="I30"/>
  <c r="I31"/>
  <c r="I32"/>
  <c r="I33"/>
  <c r="I34"/>
  <c r="I35"/>
  <c r="I36"/>
  <c r="I37"/>
  <c r="I38"/>
  <c r="I39"/>
  <c r="I40"/>
  <c r="I41"/>
  <c r="I42"/>
  <c r="I44"/>
  <c r="I45"/>
  <c r="I46"/>
  <c r="I47"/>
  <c r="I48"/>
  <c r="I49"/>
  <c r="I50"/>
  <c r="I51"/>
  <c r="I52"/>
  <c r="I56"/>
  <c r="I57"/>
  <c r="I58"/>
  <c r="I60"/>
  <c r="I61"/>
  <c r="I62"/>
  <c r="I64"/>
  <c r="I65"/>
  <c r="I66"/>
  <c r="I68"/>
  <c r="I69"/>
  <c r="I74"/>
  <c r="I75"/>
  <c r="I76"/>
  <c r="I77"/>
  <c r="I78"/>
  <c r="I79"/>
  <c r="I80"/>
  <c r="I81"/>
  <c r="I82"/>
  <c r="I85"/>
  <c r="I86"/>
  <c r="I87"/>
  <c r="I88"/>
  <c r="I89"/>
  <c r="I90"/>
  <c r="I91"/>
  <c r="I92"/>
  <c r="I93"/>
  <c r="I94"/>
  <c r="I98"/>
  <c r="I99"/>
  <c r="I100"/>
  <c r="I102"/>
  <c r="I103"/>
  <c r="I104"/>
  <c r="I105"/>
  <c r="I106"/>
  <c r="I107"/>
  <c r="I108"/>
  <c r="I109"/>
  <c r="I122"/>
  <c r="I123"/>
  <c r="I124"/>
  <c r="I125"/>
  <c r="I126"/>
  <c r="I127"/>
  <c r="I128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8"/>
  <c r="I159"/>
  <c r="I160"/>
  <c r="I161"/>
  <c r="I162"/>
  <c r="I165"/>
  <c r="I166"/>
  <c r="I43"/>
  <c r="I13"/>
  <c r="E20" i="7" l="1"/>
  <c r="I153" i="4"/>
  <c r="H152"/>
  <c r="I152" s="1"/>
  <c r="I134"/>
  <c r="I73"/>
  <c r="I72"/>
  <c r="I54"/>
  <c r="I53"/>
  <c r="I55"/>
  <c r="I24"/>
  <c r="I25"/>
  <c r="G21"/>
  <c r="G20" s="1"/>
  <c r="G19" s="1"/>
  <c r="I22"/>
  <c r="I23"/>
  <c r="I83"/>
  <c r="I183"/>
  <c r="I131"/>
  <c r="H130"/>
  <c r="I84"/>
  <c r="D10" i="7"/>
  <c r="E14"/>
  <c r="C10"/>
  <c r="E16" i="6"/>
  <c r="E17"/>
  <c r="I163" i="4"/>
  <c r="I164"/>
  <c r="I21" l="1"/>
  <c r="I19"/>
  <c r="I11"/>
  <c r="I20"/>
  <c r="H181"/>
  <c r="I182"/>
  <c r="H129"/>
  <c r="I130"/>
  <c r="E10" i="7"/>
  <c r="I181" i="4" l="1"/>
  <c r="I129"/>
  <c r="H121"/>
  <c r="H120" s="1"/>
  <c r="I121" l="1"/>
  <c r="I120" l="1"/>
  <c r="I110" l="1"/>
  <c r="I101" l="1"/>
  <c r="I10"/>
</calcChain>
</file>

<file path=xl/sharedStrings.xml><?xml version="1.0" encoding="utf-8"?>
<sst xmlns="http://schemas.openxmlformats.org/spreadsheetml/2006/main" count="1340" uniqueCount="434">
  <si>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</si>
  <si>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</si>
  <si>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</si>
  <si>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</si>
  <si>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Доходы бюджета - всего</t>
  </si>
  <si>
    <t>x</t>
  </si>
  <si>
    <t>в том числе: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</si>
  <si>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</si>
  <si>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</si>
  <si>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</si>
  <si>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>-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</si>
  <si>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</si>
  <si>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</si>
  <si>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</si>
  <si>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</si>
  <si>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</si>
  <si>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</si>
  <si>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</si>
  <si>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</si>
  <si>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</si>
  <si>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</si>
  <si>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</si>
  <si>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</si>
  <si>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</si>
  <si>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</si>
  <si>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</si>
  <si>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</si>
  <si>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</si>
  <si>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</si>
  <si>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</si>
  <si>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НЕНАЛОГОВЫЕ ДОХОДЫ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</si>
  <si>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</si>
  <si>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</si>
  <si>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</si>
  <si>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</si>
  <si>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</si>
  <si>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</si>
  <si>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</si>
  <si>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 Дотации бюджетам сельских поселений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</si>
  <si>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</si>
  <si>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</t>
  </si>
  <si>
    <t xml:space="preserve">  Прочие субсидии бюджетам сельских поселений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</si>
  <si>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</si>
  <si>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</si>
  <si>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</si>
  <si>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</si>
  <si>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</si>
  <si>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</si>
  <si>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</si>
  <si>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</si>
  <si>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% исполнения</t>
  </si>
  <si>
    <t>001</t>
  </si>
  <si>
    <t>Наименование</t>
  </si>
  <si>
    <t>Целевая статья</t>
  </si>
  <si>
    <t>51 0 01 00400</t>
  </si>
  <si>
    <t>51 0 01 00410</t>
  </si>
  <si>
    <t>51 0 01 00420</t>
  </si>
  <si>
    <t>51 0 01 00800</t>
  </si>
  <si>
    <t>51 0 01 00700</t>
  </si>
  <si>
    <t>51 0 01 00900</t>
  </si>
  <si>
    <t>99 9 00 51180</t>
  </si>
  <si>
    <t>10 0 01 00100</t>
  </si>
  <si>
    <t>10 0 01 00200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</si>
  <si>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</si>
  <si>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</si>
  <si>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</si>
  <si>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</si>
  <si>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</si>
  <si>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  Проведение мероприятий по нормативному содержанию независимых источников водоснабжения в поселениях</t>
  </si>
  <si>
    <t>66 0 00 02000</t>
  </si>
  <si>
    <t>48 0 01 00110</t>
  </si>
  <si>
    <t>48 0 01 00120</t>
  </si>
  <si>
    <t>48 0 01 00210</t>
  </si>
  <si>
    <t>48 0 01 00220</t>
  </si>
  <si>
    <t>48 0 01 00230</t>
  </si>
  <si>
    <t>48 0 01 00240</t>
  </si>
  <si>
    <t>51 0 21 00240</t>
  </si>
  <si>
    <t>51 0 01 00500</t>
  </si>
  <si>
    <t>11 0 03 02500</t>
  </si>
  <si>
    <t>Общегосударственные вопросы</t>
  </si>
  <si>
    <t>(в рублях)</t>
  </si>
  <si>
    <t>Код</t>
  </si>
  <si>
    <t>РАСХОДЫ</t>
  </si>
  <si>
    <t>01 03</t>
  </si>
  <si>
    <t>Функционирование законодательных (представительных) органов государственной власти си представительных органов муниципальных образований</t>
  </si>
  <si>
    <t xml:space="preserve"> 01 04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</si>
  <si>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</si>
  <si>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01 13</t>
  </si>
  <si>
    <t>Другие общегосударственные вопросы</t>
  </si>
  <si>
    <t>Национальная оборона</t>
  </si>
  <si>
    <t>02 03</t>
  </si>
  <si>
    <t>Мобилизация и вневойсковая подготовка</t>
  </si>
  <si>
    <t>Национальная безопасность и правоохранительная деятельность</t>
  </si>
  <si>
    <t>03 09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</si>
  <si>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</si>
  <si>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Национальная экономика</t>
  </si>
  <si>
    <t>04 09</t>
  </si>
  <si>
    <t>Дорожное  хозяйство</t>
  </si>
  <si>
    <t>Жилищно-коммунальное хозяйство</t>
  </si>
  <si>
    <t>05 02</t>
  </si>
  <si>
    <t>Коммунальное хозяйство</t>
  </si>
  <si>
    <t>05 03</t>
  </si>
  <si>
    <t>Благоустройство</t>
  </si>
  <si>
    <t>Переподготовка, повышение квалификации</t>
  </si>
  <si>
    <t>Культура</t>
  </si>
  <si>
    <t>08 01</t>
  </si>
  <si>
    <t>Иные междбюджетные трансферты</t>
  </si>
  <si>
    <t>Социальная политика</t>
  </si>
  <si>
    <t>10 03</t>
  </si>
  <si>
    <t>Иные выплаты населению</t>
  </si>
  <si>
    <t>Иные социальные выплаты</t>
  </si>
  <si>
    <t>Иные межбюджетные трансферты</t>
  </si>
  <si>
    <t>Физическая культура и спорт</t>
  </si>
  <si>
    <t>ВСЕГО РАСХОДОВ</t>
  </si>
  <si>
    <t>Гражданская оборона</t>
  </si>
  <si>
    <t>05 00</t>
  </si>
  <si>
    <t>07 05</t>
  </si>
  <si>
    <t>08 00</t>
  </si>
  <si>
    <t>10 00</t>
  </si>
  <si>
    <t>11 00</t>
  </si>
  <si>
    <t>11 05</t>
  </si>
  <si>
    <t xml:space="preserve">          Исполнение по межбюджетным трансфертам, передаваемых бюджету</t>
  </si>
  <si>
    <t>№ п/п</t>
  </si>
  <si>
    <t>Наименование вида межбюджетных трансфертов</t>
  </si>
  <si>
    <t>Межбюджетные трансферты - всего</t>
  </si>
  <si>
    <t>В том числе</t>
  </si>
  <si>
    <t xml:space="preserve">Иные межбюджетные трансферты по созданию условий для организации на обеспечение жителей поселения услугами организаций культуры </t>
  </si>
  <si>
    <t>Иные межбюджетные трансферты по созданию условий для развития на территории поселения  массовой физической культуры и спорта</t>
  </si>
  <si>
    <t>Иные межбюджетные трансферты по исполнению полномочий поселений на оказание поддержки специалистов, работающих в сельской местности, а также  вышедших на пенсию в соответствии с Законом Калужской области от 30.12.2004 № 13-ОЗ</t>
  </si>
  <si>
    <t>1.1</t>
  </si>
  <si>
    <t>Дотации бюджетам РФ и муниципальных образований</t>
  </si>
  <si>
    <t>Дотации бюджетам поселения на выравнивание бюджетной обеспеченности</t>
  </si>
  <si>
    <t>Субсидии бюджетам бюджетной системы РФ (межбюджетные субсидии)</t>
  </si>
  <si>
    <t>Прочие субсидии  бюджетам сельских поселений</t>
  </si>
  <si>
    <t xml:space="preserve">Субвенция бюджетам РФ и муниципальных образований </t>
  </si>
  <si>
    <t>Субвенция бюджетам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</si>
  <si>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поселения</t>
  </si>
  <si>
    <t xml:space="preserve">Безвозмездные поступления-всего </t>
  </si>
  <si>
    <t>в том числе</t>
  </si>
  <si>
    <t>1</t>
  </si>
  <si>
    <t>2</t>
  </si>
  <si>
    <t>2.1</t>
  </si>
  <si>
    <t>Код классификацми</t>
  </si>
  <si>
    <t>Наименование источников финансирования дефицита бюджета</t>
  </si>
  <si>
    <t>Уменьшение  прочих остатков денежных средств субъектов Российской Федерации</t>
  </si>
  <si>
    <t>01050201100000510</t>
  </si>
  <si>
    <t>Код классификации</t>
  </si>
  <si>
    <t>010500000000000000</t>
  </si>
  <si>
    <t>Изменение остатков средств на счета по учету средств бюджета</t>
  </si>
  <si>
    <t>010500000000000500</t>
  </si>
  <si>
    <t>Увеличение остатков средств бюджета</t>
  </si>
  <si>
    <t>Увеличение остатков прочих средств бюджета</t>
  </si>
  <si>
    <t>010500000000000510</t>
  </si>
  <si>
    <t xml:space="preserve">Увеличение прочих остатков  денежных средств бюджетов </t>
  </si>
  <si>
    <t>Увеличение остатков прочих денежных средств бюджетов субъектов Российской Федерации</t>
  </si>
  <si>
    <t>010500000000000600</t>
  </si>
  <si>
    <t>Уменьшение остатков средств бюджета</t>
  </si>
  <si>
    <t>Уменьшение прочих  остатков денежных средств бюджета</t>
  </si>
  <si>
    <t>0105000000000006100</t>
  </si>
  <si>
    <t>Уменьшение остатков прочих денежных средств бюджетов субъектов Российской Федерации</t>
  </si>
  <si>
    <t>по разделам и подразделам</t>
  </si>
  <si>
    <t>по разделам и подразделам классификации расходов бюджета</t>
  </si>
  <si>
    <t>муниципального района из бюджета поселения на осуществление части полномочий</t>
  </si>
  <si>
    <t xml:space="preserve">Исполнение источников финансирования дефицита бюджета сельского поселения </t>
  </si>
  <si>
    <t>Исполнение источников финансирования дефицита бюджета сельского поселения "Село Букань"</t>
  </si>
  <si>
    <t>бюджетов классификации операций сектора государственного управления, относящихся</t>
  </si>
  <si>
    <t>к источникам финансирования дефицитов бюджетов</t>
  </si>
  <si>
    <t>Приложение № 1</t>
  </si>
  <si>
    <t>000 1 00 00000 00 0000 000</t>
  </si>
  <si>
    <t>000 1 01 00000 00 0000 000</t>
  </si>
  <si>
    <t>000 1 01 02000 01 0000 110</t>
  </si>
  <si>
    <t>000 1 01 02010 01 0000 110</t>
  </si>
  <si>
    <t>000 1 01 02010 01 1000 110</t>
  </si>
  <si>
    <t>000 1 05 00000 00 0000 000</t>
  </si>
  <si>
    <t>000 1 05 01000 00 0000 110</t>
  </si>
  <si>
    <t>000 1 05 01010 01 0000 110</t>
  </si>
  <si>
    <t>000 1 05 01011 01 0000 110</t>
  </si>
  <si>
    <t>000 1 05 01011 01 1000 110</t>
  </si>
  <si>
    <t>000 1 06 00000 00 0000 000</t>
  </si>
  <si>
    <t>000 1 06 01000 00 0000 110</t>
  </si>
  <si>
    <t>000 1 06 01030 10 0000 110</t>
  </si>
  <si>
    <t>000 1 06 01030 10 1000 110</t>
  </si>
  <si>
    <t>000 1 06 06000 00 0000 110</t>
  </si>
  <si>
    <t>000 1 06 06030 00 0000 110</t>
  </si>
  <si>
    <t>000 1 06 06033 10 0000 110</t>
  </si>
  <si>
    <t>000 1 06 06033 10 1000 110</t>
  </si>
  <si>
    <t>000 1 06 06040 00 0000 110</t>
  </si>
  <si>
    <t>000 1 06 06043 10 0000 110</t>
  </si>
  <si>
    <t>000 1 06 06043 10 1000 110</t>
  </si>
  <si>
    <t>000 1 11 00000 00 0000 000</t>
  </si>
  <si>
    <t>000 1 11 05000 00 0000 120</t>
  </si>
  <si>
    <t>000 1 11 05020 00 0000 120</t>
  </si>
  <si>
    <t>000 1 11 05025 10 0000 120</t>
  </si>
  <si>
    <t>000 1 17 00000 00 0000 000</t>
  </si>
  <si>
    <t>000 1 17 15000 00 0000 150</t>
  </si>
  <si>
    <t>000 1 17 15030 10 0000 150</t>
  </si>
  <si>
    <t>000 2 00 00000 00 0000 000</t>
  </si>
  <si>
    <t>000 2 02 00000 00 0000 000</t>
  </si>
  <si>
    <t>000 2 02 10000 00 0000 150</t>
  </si>
  <si>
    <t>000 2 02 15001 00 0000 150</t>
  </si>
  <si>
    <t>000 2 02 15001 10 0000 150</t>
  </si>
  <si>
    <t>000 2 02 15001 10 0315 150</t>
  </si>
  <si>
    <t>000 2 02 20000 00 0000 150</t>
  </si>
  <si>
    <t>000 2 02 29999 00 0000 150</t>
  </si>
  <si>
    <t>000 2 02 29999 10 0000 150</t>
  </si>
  <si>
    <t>000 2 02 29999 10 0258 150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</si>
  <si>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</si>
  <si>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</si>
  <si>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</si>
  <si>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</si>
  <si>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</si>
  <si>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000 2 02 40000 00 0000 150</t>
  </si>
  <si>
    <t>000 2 02 40014 00 0000 150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</si>
  <si>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</si>
  <si>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</si>
  <si>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</si>
  <si>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>000 2 02 40014 10 0404 150</t>
  </si>
  <si>
    <t>000 2 02 49999 00 0000 150</t>
  </si>
  <si>
    <t>000 2 02 49999 10 0000 150</t>
  </si>
  <si>
    <t>000 2 02 49999 10 0406 150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</si>
  <si>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</si>
  <si>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</si>
  <si>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>48 2 01 03000</t>
  </si>
  <si>
    <t>51 0 21 01300</t>
  </si>
  <si>
    <t>51 0 21 01400</t>
  </si>
  <si>
    <t>04 12</t>
  </si>
  <si>
    <t>Другие вопросы в области национальной экономики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</si>
  <si>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</si>
  <si>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</si>
  <si>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</si>
  <si>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</si>
  <si>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</si>
  <si>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</si>
  <si>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000 1 14 00000 00 0000 000</t>
  </si>
  <si>
    <t>000 1 14 02000 00 0000 000</t>
  </si>
  <si>
    <t>000 1 14 02050 10 0000 410</t>
  </si>
  <si>
    <t>000 1 14 02053 10 0000 410</t>
  </si>
  <si>
    <t>000 1 14 02053 10 1000 410</t>
  </si>
  <si>
    <t>000 2 19 60010 10 0000 150</t>
  </si>
  <si>
    <t>000 2 19 60010 10 0404 150</t>
  </si>
  <si>
    <t>000 2 19 60010 10 6415 150</t>
  </si>
  <si>
    <t>Приложение № 2</t>
  </si>
  <si>
    <t>Раздел, подраздел</t>
  </si>
  <si>
    <t>группы и подгруппы видов расходов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</si>
  <si>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</si>
  <si>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</si>
  <si>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Букань"''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</si>
  <si>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</si>
  <si>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</si>
  <si>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</si>
  <si>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</si>
  <si>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</si>
  <si>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</si>
  <si>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(муниципальных)служб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</si>
  <si>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</si>
  <si>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</si>
  <si>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 xml:space="preserve"> 51 0 0000 000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</si>
  <si>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</si>
  <si>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</si>
  <si>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</si>
  <si>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</si>
  <si>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оплату труда</t>
  </si>
  <si>
    <t>Иные закупки товаров, работ и услуг для обеспечения государственных (муниципальных) нужд</t>
  </si>
  <si>
    <t>Прочие работы, услуги</t>
  </si>
  <si>
    <t>Увеличение стоимости основных средств</t>
  </si>
  <si>
    <t>Коммунальные услуги</t>
  </si>
  <si>
    <t>Электроэнергия</t>
  </si>
  <si>
    <t>Иные выплаты</t>
  </si>
  <si>
    <t>Глава местной администрации (исполнительно-распорядительного органа муниципального образования)</t>
  </si>
  <si>
    <t>Зааботная плата</t>
  </si>
  <si>
    <t>Резервные фонды</t>
  </si>
  <si>
    <t>01 11</t>
  </si>
  <si>
    <t>51 0 00 00000</t>
  </si>
  <si>
    <t>Резервный фонд администрации сельского поселения</t>
  </si>
  <si>
    <t>Иные бюджетные ассигнования</t>
  </si>
  <si>
    <t>Прочие выплаты</t>
  </si>
  <si>
    <t>Реализация государственных функций, связанных с общегосударственными вопросами</t>
  </si>
  <si>
    <t>Прочая закупка товаров, работ и услуг для обеспечения государственных (муниципальных) нужд</t>
  </si>
  <si>
    <t>Прочие расходы</t>
  </si>
  <si>
    <t>02 00</t>
  </si>
  <si>
    <t>Непрограммные расходы федеральных органов исполнительной власти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</si>
  <si>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</si>
  <si>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</si>
  <si>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</si>
  <si>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Защита населения и территории от чрезвычайных ситуаций природного и техногенного характера, гражданская оборона</t>
  </si>
  <si>
    <t>03 00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</si>
  <si>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</si>
  <si>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</si>
  <si>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</si>
  <si>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</si>
  <si>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</si>
  <si>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</si>
  <si>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Предепреждение и леквидация пожаров</t>
  </si>
  <si>
    <t xml:space="preserve">03 09 </t>
  </si>
  <si>
    <t>10 0 00 00200</t>
  </si>
  <si>
    <t xml:space="preserve">   НАЦИОНАЛЬНАЯ ОБОРОНА</t>
  </si>
  <si>
    <t>04 00</t>
  </si>
  <si>
    <t>24 1 03 01000</t>
  </si>
  <si>
    <t xml:space="preserve">      Текущий ремонт и содержание автомобильных дорог общего пользования (грейдирование дорогт)</t>
  </si>
  <si>
    <t>24 1 03 01020</t>
  </si>
  <si>
    <t>Непрограммные расходы (содержание газопровода)</t>
  </si>
  <si>
    <t xml:space="preserve">Закупка товаров, работ и услуг для обеспечения государственных (муниципальных нужд </t>
  </si>
  <si>
    <t>Работы, услуги по содержанию имущества</t>
  </si>
  <si>
    <t>Муниципальная программа "Благоустройство территоррии сельского поселения "Село Букань"</t>
  </si>
  <si>
    <t>48 0 00 00000</t>
  </si>
  <si>
    <t>Уличное освещение территории поселения</t>
  </si>
  <si>
    <t>48 0 01 00100</t>
  </si>
  <si>
    <t>Потребляемая электроэнергия объектами уличного освещения</t>
  </si>
  <si>
    <t>Содержание объектов уличного освещения</t>
  </si>
  <si>
    <t>Прочие мероприятия по благоустройству сельского поселение</t>
  </si>
  <si>
    <t>48 0 01 00200</t>
  </si>
  <si>
    <t>Содержание в чистоте территории сельского поселения</t>
  </si>
  <si>
    <t>Обрезка и спиливание деревьев</t>
  </si>
  <si>
    <t>Прочие услуги</t>
  </si>
  <si>
    <t>Содержание и ремонт пешеходных дорожек и детских спортивных площадок</t>
  </si>
  <si>
    <t>Содержание и ремонт площадки для отдыха</t>
  </si>
  <si>
    <t>Реализация проектов общественной инфраструктуры муниципальных образований Людиновского района, основанных на местных инициативах</t>
  </si>
  <si>
    <t>51 0 21 00000</t>
  </si>
  <si>
    <t>Образование</t>
  </si>
  <si>
    <t>Переподготовка повышение квалификации</t>
  </si>
  <si>
    <t>КГРБС</t>
  </si>
  <si>
    <t>ДК</t>
  </si>
  <si>
    <t>Профессиональная подготовка, переподготовка и повышение квалификации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</si>
  <si>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</si>
  <si>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</si>
  <si>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11 0 03 02000</t>
  </si>
  <si>
    <t xml:space="preserve"> Межбюджетные трансферты</t>
  </si>
  <si>
    <t xml:space="preserve"> Иные межбюджетные трансферты</t>
  </si>
  <si>
    <t xml:space="preserve">Перечисления другим бюджетам бюджетной системы РФ </t>
  </si>
  <si>
    <t>Социальное обеспечение населения</t>
  </si>
  <si>
    <t>03 0 00 00000</t>
  </si>
  <si>
    <t>уточненный план</t>
  </si>
  <si>
    <t>Администрация (исполнительно-распорядительный орган) сельского поселения "Село Букань"</t>
  </si>
  <si>
    <t>Муниципальная программа "Социальная поддержка граждан сельского поселения "Село Букань"''</t>
  </si>
  <si>
    <t xml:space="preserve"> Основное мероприятие «Социальное обеспечение и иные выплаты населению»</t>
  </si>
  <si>
    <t>03 1 01 00000</t>
  </si>
  <si>
    <t>Публичные нормативные социальные выплаты гражданам</t>
  </si>
  <si>
    <t>03 1 01 00200</t>
  </si>
  <si>
    <t>Приобретение работ, товаров, услуг в пользу граждан вцелях их социального обеспечения</t>
  </si>
  <si>
    <t>Социальное обеспечение и иные выплаты  населению</t>
  </si>
  <si>
    <t>03 1 01 00100</t>
  </si>
  <si>
    <t>Приобретение работ, товаров, услуг в пользу граждан в целях их социального обеспечения</t>
  </si>
  <si>
    <t>Пособия по социальной помощи населению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</si>
  <si>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</si>
  <si>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</si>
  <si>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</si>
  <si>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</t>
  </si>
  <si>
    <t>11 01</t>
  </si>
  <si>
    <t xml:space="preserve">Муниципальная программа "Развитие физической культуры и спорта в  Людиновском районе" </t>
  </si>
  <si>
    <t>13 0 00 00000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</si>
  <si>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</si>
  <si>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13 1 01 00000</t>
  </si>
  <si>
    <t>13 1 01 01500</t>
  </si>
  <si>
    <t>0200</t>
  </si>
  <si>
    <t>0100</t>
  </si>
  <si>
    <t>Иные закупки товаров, работ и услуг для обеспечения государственных (муниципальных) нужд(область)</t>
  </si>
  <si>
    <t>002400</t>
  </si>
  <si>
    <t>0131</t>
  </si>
  <si>
    <t>2300</t>
  </si>
  <si>
    <t>02 1 02 03000</t>
  </si>
  <si>
    <t>0123</t>
  </si>
  <si>
    <t>%</t>
  </si>
  <si>
    <t>Приложение № 7</t>
  </si>
  <si>
    <t>Приложение № 6</t>
  </si>
  <si>
    <t>Приложение № 5</t>
  </si>
  <si>
    <t>Приложение №  3</t>
  </si>
  <si>
    <t>Приложение № 4</t>
  </si>
  <si>
    <t>"Об исполнении бюджета сельского поселения за 2024 год"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</si>
  <si>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</si>
  <si>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</si>
  <si>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  ДОХОДЫ ОТ ОКАЗАНИЯ ПЛАТНЫХ УСЛУГ И КОМПЕНСАЦИИ ЗАТРАТ ГОСУДАРСТВА</t>
  </si>
  <si>
    <t xml:space="preserve">  Доходы от компенсации затрат государства</t>
  </si>
  <si>
    <t xml:space="preserve">  Доходы, поступающие в порядке возмещения расходов, понесенных в связи с эксплуатацией имущества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</si>
  <si>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</si>
  <si>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</si>
  <si>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</si>
  <si>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</si>
  <si>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"Управление имущественным комплексом МР "Город Людиново и Людиновский район")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</si>
  <si>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"Совершенствование системы гидротехнических сооружений на территории Людиновского района")</t>
  </si>
  <si>
    <t>000 1 13 00000 00 0000 000</t>
  </si>
  <si>
    <t>000 1 13 02000 00 0000 130</t>
  </si>
  <si>
    <t>000 1 13 02060 00 0000 130</t>
  </si>
  <si>
    <t>000 1 13 02065 10 0000 130</t>
  </si>
  <si>
    <t>000 1 14 06000 00 0000 430</t>
  </si>
  <si>
    <t>000 1 14 06020 00 0000 430</t>
  </si>
  <si>
    <t>000 1 14 06025 10 0000 430</t>
  </si>
  <si>
    <t>000 1 14 06025 10 1000 430</t>
  </si>
  <si>
    <t>000 2 02 40014 10 0405 150</t>
  </si>
  <si>
    <t>000 2 02 40014 10 0407 150</t>
  </si>
  <si>
    <t>000 2 02 40014 10 0408 150</t>
  </si>
  <si>
    <t>010</t>
  </si>
  <si>
    <t>х</t>
  </si>
  <si>
    <t>24-51180</t>
  </si>
  <si>
    <t xml:space="preserve">      Изготовление технической документации на объекты муниципального и выявленного бесхозного имущества</t>
  </si>
  <si>
    <t>38 1 09 01000</t>
  </si>
  <si>
    <t xml:space="preserve">      Обеспечение сохранения, использования и популяризации объектов наследия и военно-мемориальных объектов</t>
  </si>
  <si>
    <t xml:space="preserve">      Ликвидация несанкционированных свалок бытовых отходов на территории муниципального района, внедрение системы раздельного сбора мусора</t>
  </si>
  <si>
    <t xml:space="preserve">      Установка, содержание и обслуживание контейнерных площадок в сельских населенных пунктах, приобретение контейнеров</t>
  </si>
  <si>
    <t>0503</t>
  </si>
  <si>
    <t>11 0 05 04000</t>
  </si>
  <si>
    <t>244</t>
  </si>
  <si>
    <t>12 0 03 01000</t>
  </si>
  <si>
    <t>12 0 04 01000</t>
  </si>
  <si>
    <t>Устройство сцены в СП "Село Букань"</t>
  </si>
  <si>
    <t>48 0 01 00290</t>
  </si>
  <si>
    <t>Мероприятие "Устройство  площадки перед летней сценой в селе Букань"</t>
  </si>
  <si>
    <t>51 0 21 14000</t>
  </si>
  <si>
    <t>51 0 21 01600</t>
  </si>
  <si>
    <t>51 0 21 16000</t>
  </si>
  <si>
    <t>Исполнение расходов бюджета сельского поселения "Село Букань" за 2024г.</t>
  </si>
  <si>
    <t>по решению вопросов значения за 2024 год</t>
  </si>
  <si>
    <t>Всего 2024год</t>
  </si>
  <si>
    <t>Исполнено на 01.01.2025</t>
  </si>
  <si>
    <t>сельского поселения за 2024год</t>
  </si>
  <si>
    <t>Приложение № 8</t>
  </si>
  <si>
    <t xml:space="preserve">за 2024год по кодам групп,подгрупп, статей, видов источников финансирования дефицитов </t>
  </si>
  <si>
    <t>"Село Букань" за 2024год по кодам классификации источников  финансирования бюджета</t>
  </si>
  <si>
    <t>Исполнение расходов бюджета сельского поселения "Село Букань" за 2024год по ведомственной структуре</t>
  </si>
  <si>
    <t>Исполнение доходов бюджета сельского поселения "Село Букань" за 2024 год по кодам классификации доходов, классификации секторагосударственного управления, относящихся к доходам бюджета</t>
  </si>
  <si>
    <t>Исполнение доходов бюджета сельского поселения "Село Букань" за 2024 год по кодам классификации доходов бюджета</t>
  </si>
  <si>
    <t>Исполнено на 01.01.2025г.</t>
  </si>
  <si>
    <t>Мероприятие "Благоустройство территории МКД по ул.Дружбы в районе домов 1,2,3,4, по ул.Молодежной в районе д.1"</t>
  </si>
  <si>
    <t>от "30 "апреля 2025г.№ 12</t>
  </si>
  <si>
    <t>от "30"  апреля 2025  № 12</t>
  </si>
  <si>
    <t>от "30"  апреля 2025 № 12</t>
  </si>
  <si>
    <t>от "  30 " апреля   2025г.№ 12</t>
  </si>
  <si>
    <t>от "  30 "  апреля  2025г.№  12</t>
  </si>
  <si>
    <t>от "30"   апреля  2025г.№ 12</t>
  </si>
  <si>
    <t>от "  30 "  апреля  2025г.№ 12</t>
  </si>
  <si>
    <t>от "30"  апреля 2025г.№ 12</t>
  </si>
  <si>
    <t>к  решению  Сельской Думы СП "Село Букань"</t>
  </si>
  <si>
    <t>к  решению   Сельской Думы СП "Село Букань"</t>
  </si>
  <si>
    <t>к   решению Сельской Думы СП "Село Букань"</t>
  </si>
  <si>
    <t xml:space="preserve"> к  решению Сельской Думы СП "Село Букань"</t>
  </si>
</sst>
</file>

<file path=xl/styles.xml><?xml version="1.0" encoding="utf-8"?>
<styleSheet xmlns="http://schemas.openxmlformats.org/spreadsheetml/2006/main">
  <numFmts count="1">
    <numFmt numFmtId="164" formatCode="#,##0.00_ ;\-#,##0.00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 Cyr"/>
    </font>
    <font>
      <b/>
      <sz val="9"/>
      <color rgb="FF00000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8"/>
      <color rgb="FF000000"/>
      <name val="Arial Cyr"/>
    </font>
    <font>
      <i/>
      <sz val="9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0">
    <xf numFmtId="0" fontId="0" fillId="0" borderId="0"/>
    <xf numFmtId="0" fontId="2" fillId="0" borderId="1">
      <alignment horizontal="center" vertical="top" wrapText="1"/>
    </xf>
    <xf numFmtId="49" fontId="2" fillId="0" borderId="1">
      <alignment horizontal="center" vertical="top" wrapTex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0" fontId="2" fillId="0" borderId="2">
      <alignment horizontal="center" vertical="center" shrinkToFit="1"/>
    </xf>
    <xf numFmtId="49" fontId="2" fillId="0" borderId="2">
      <alignment horizontal="center" vertical="center" shrinkToFit="1"/>
    </xf>
    <xf numFmtId="0" fontId="2" fillId="0" borderId="3">
      <alignment horizontal="left" wrapText="1"/>
    </xf>
    <xf numFmtId="0" fontId="2" fillId="0" borderId="4">
      <alignment horizontal="center" shrinkToFit="1"/>
    </xf>
    <xf numFmtId="49" fontId="2" fillId="0" borderId="5">
      <alignment horizontal="center"/>
    </xf>
    <xf numFmtId="4" fontId="2" fillId="0" borderId="5">
      <alignment horizontal="right" shrinkToFit="1"/>
    </xf>
    <xf numFmtId="4" fontId="2" fillId="0" borderId="6">
      <alignment horizontal="right" shrinkToFit="1"/>
    </xf>
    <xf numFmtId="0" fontId="2" fillId="0" borderId="7">
      <alignment horizontal="left" wrapText="1"/>
    </xf>
    <xf numFmtId="0" fontId="2" fillId="0" borderId="8">
      <alignment horizontal="center" shrinkToFit="1"/>
    </xf>
    <xf numFmtId="49" fontId="2" fillId="0" borderId="9">
      <alignment horizontal="center"/>
    </xf>
    <xf numFmtId="164" fontId="2" fillId="0" borderId="9">
      <alignment horizontal="right" shrinkToFit="1"/>
    </xf>
    <xf numFmtId="164" fontId="2" fillId="0" borderId="10">
      <alignment horizontal="right" shrinkToFit="1"/>
    </xf>
    <xf numFmtId="0" fontId="2" fillId="0" borderId="11">
      <alignment horizontal="left" wrapText="1"/>
    </xf>
    <xf numFmtId="49" fontId="2" fillId="0" borderId="12">
      <alignment horizontal="center" wrapText="1"/>
    </xf>
    <xf numFmtId="49" fontId="2" fillId="0" borderId="13">
      <alignment horizontal="center" wrapText="1"/>
    </xf>
    <xf numFmtId="4" fontId="2" fillId="0" borderId="13">
      <alignment horizontal="right" wrapText="1"/>
    </xf>
    <xf numFmtId="4" fontId="2" fillId="0" borderId="14">
      <alignment horizontal="right" wrapText="1"/>
    </xf>
    <xf numFmtId="0" fontId="2" fillId="0" borderId="15">
      <alignment horizontal="left" wrapText="1"/>
    </xf>
    <xf numFmtId="49" fontId="2" fillId="0" borderId="16">
      <alignment horizontal="center" shrinkToFit="1"/>
    </xf>
    <xf numFmtId="49" fontId="2" fillId="0" borderId="17">
      <alignment horizontal="center"/>
    </xf>
    <xf numFmtId="4" fontId="2" fillId="0" borderId="17">
      <alignment horizontal="right" shrinkToFit="1"/>
    </xf>
    <xf numFmtId="49" fontId="2" fillId="0" borderId="18">
      <alignment horizontal="center"/>
    </xf>
    <xf numFmtId="0" fontId="3" fillId="0" borderId="9">
      <alignment horizontal="center" vertical="center" wrapText="1"/>
    </xf>
    <xf numFmtId="0" fontId="4" fillId="0" borderId="1">
      <alignment horizontal="center" vertical="center" shrinkToFit="1"/>
    </xf>
    <xf numFmtId="0" fontId="3" fillId="0" borderId="21">
      <alignment horizontal="left"/>
    </xf>
    <xf numFmtId="4" fontId="4" fillId="2" borderId="1">
      <alignment horizontal="right" vertical="top" shrinkToFit="1"/>
    </xf>
    <xf numFmtId="4" fontId="4" fillId="0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22"/>
    <xf numFmtId="0" fontId="2" fillId="0" borderId="14">
      <alignment horizontal="left" wrapText="1" indent="2"/>
    </xf>
    <xf numFmtId="49" fontId="2" fillId="0" borderId="13">
      <alignment horizontal="center"/>
    </xf>
    <xf numFmtId="4" fontId="2" fillId="0" borderId="9">
      <alignment horizontal="right" shrinkToFit="1"/>
    </xf>
    <xf numFmtId="4" fontId="2" fillId="0" borderId="13">
      <alignment horizontal="right" shrinkToFit="1"/>
    </xf>
    <xf numFmtId="49" fontId="2" fillId="0" borderId="4">
      <alignment horizontal="center" wrapText="1"/>
    </xf>
    <xf numFmtId="49" fontId="2" fillId="0" borderId="12">
      <alignment horizontal="center" shrinkToFit="1"/>
    </xf>
  </cellStyleXfs>
  <cellXfs count="18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9" xfId="0" applyBorder="1" applyAlignment="1">
      <alignment horizontal="center" wrapText="1"/>
    </xf>
    <xf numFmtId="4" fontId="0" fillId="0" borderId="19" xfId="0" applyNumberFormat="1" applyBorder="1" applyAlignment="1">
      <alignment horizontal="center" wrapText="1"/>
    </xf>
    <xf numFmtId="0" fontId="0" fillId="0" borderId="19" xfId="0" applyNumberFormat="1" applyBorder="1" applyAlignment="1">
      <alignment horizontal="center" wrapText="1"/>
    </xf>
    <xf numFmtId="0" fontId="0" fillId="0" borderId="19" xfId="0" applyBorder="1" applyAlignment="1">
      <alignment wrapText="1"/>
    </xf>
    <xf numFmtId="4" fontId="0" fillId="0" borderId="19" xfId="0" applyNumberFormat="1" applyBorder="1" applyAlignment="1">
      <alignment wrapText="1"/>
    </xf>
    <xf numFmtId="4" fontId="1" fillId="0" borderId="19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19" xfId="0" applyNumberFormat="1" applyBorder="1" applyAlignment="1">
      <alignment horizontal="center" wrapText="1"/>
    </xf>
    <xf numFmtId="49" fontId="0" fillId="0" borderId="19" xfId="0" applyNumberFormat="1" applyBorder="1" applyAlignment="1">
      <alignment wrapText="1"/>
    </xf>
    <xf numFmtId="2" fontId="0" fillId="0" borderId="19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/>
    <xf numFmtId="4" fontId="8" fillId="0" borderId="1" xfId="0" applyNumberFormat="1" applyFont="1" applyBorder="1"/>
    <xf numFmtId="4" fontId="5" fillId="0" borderId="1" xfId="0" applyNumberFormat="1" applyFont="1" applyBorder="1"/>
    <xf numFmtId="4" fontId="9" fillId="0" borderId="1" xfId="0" applyNumberFormat="1" applyFont="1" applyBorder="1"/>
    <xf numFmtId="0" fontId="6" fillId="0" borderId="9" xfId="27" applyNumberFormat="1" applyFont="1" applyProtection="1">
      <alignment horizontal="center" vertical="center" wrapText="1"/>
    </xf>
    <xf numFmtId="0" fontId="6" fillId="0" borderId="13" xfId="27" applyNumberFormat="1" applyFont="1" applyBorder="1" applyProtection="1">
      <alignment horizontal="center" vertical="center" wrapText="1"/>
    </xf>
    <xf numFmtId="0" fontId="6" fillId="0" borderId="9" xfId="27" applyFont="1">
      <alignment horizontal="center" vertical="center" wrapText="1"/>
    </xf>
    <xf numFmtId="4" fontId="0" fillId="0" borderId="0" xfId="0" applyNumberFormat="1"/>
    <xf numFmtId="0" fontId="9" fillId="0" borderId="19" xfId="0" applyFont="1" applyBorder="1" applyAlignment="1">
      <alignment horizontal="center" wrapText="1"/>
    </xf>
    <xf numFmtId="0" fontId="10" fillId="0" borderId="1" xfId="4" applyNumberFormat="1" applyFont="1" applyBorder="1" applyAlignment="1" applyProtection="1">
      <alignment horizontal="center" wrapText="1"/>
    </xf>
    <xf numFmtId="0" fontId="11" fillId="0" borderId="1" xfId="4" applyNumberFormat="1" applyFont="1" applyBorder="1" applyAlignment="1" applyProtection="1">
      <alignment horizontal="center" wrapText="1"/>
    </xf>
    <xf numFmtId="0" fontId="12" fillId="0" borderId="1" xfId="4" applyNumberFormat="1" applyFont="1" applyBorder="1" applyAlignment="1" applyProtection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1" xfId="0" applyFont="1" applyBorder="1"/>
    <xf numFmtId="4" fontId="5" fillId="0" borderId="1" xfId="0" applyNumberFormat="1" applyFont="1" applyBorder="1" applyProtection="1">
      <protection locked="0"/>
    </xf>
    <xf numFmtId="0" fontId="10" fillId="0" borderId="1" xfId="4" applyNumberFormat="1" applyFont="1" applyBorder="1" applyAlignment="1" applyProtection="1">
      <alignment horizontal="left" vertical="top" wrapText="1"/>
    </xf>
    <xf numFmtId="0" fontId="11" fillId="0" borderId="1" xfId="4" applyNumberFormat="1" applyFont="1" applyBorder="1" applyAlignment="1" applyProtection="1">
      <alignment horizontal="left" vertical="top" wrapText="1"/>
    </xf>
    <xf numFmtId="0" fontId="12" fillId="0" borderId="1" xfId="4" applyNumberFormat="1" applyFont="1" applyBorder="1" applyAlignment="1" applyProtection="1">
      <alignment horizontal="left" vertical="top" wrapText="1"/>
    </xf>
    <xf numFmtId="4" fontId="11" fillId="0" borderId="1" xfId="31" applyNumberFormat="1" applyFont="1" applyProtection="1">
      <alignment horizontal="right" vertical="top" shrinkToFit="1"/>
    </xf>
    <xf numFmtId="0" fontId="12" fillId="6" borderId="1" xfId="4" applyNumberFormat="1" applyFont="1" applyFill="1" applyBorder="1" applyAlignment="1" applyProtection="1">
      <alignment horizontal="left" vertical="top" wrapText="1"/>
    </xf>
    <xf numFmtId="4" fontId="11" fillId="0" borderId="1" xfId="33" applyNumberFormat="1" applyFont="1" applyBorder="1" applyProtection="1"/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/>
    <xf numFmtId="4" fontId="8" fillId="6" borderId="1" xfId="0" applyNumberFormat="1" applyFont="1" applyFill="1" applyBorder="1"/>
    <xf numFmtId="4" fontId="5" fillId="6" borderId="1" xfId="0" applyNumberFormat="1" applyFont="1" applyFill="1" applyBorder="1"/>
    <xf numFmtId="0" fontId="5" fillId="8" borderId="23" xfId="0" applyFont="1" applyFill="1" applyBorder="1" applyAlignment="1">
      <alignment horizontal="center" wrapText="1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wrapText="1"/>
    </xf>
    <xf numFmtId="4" fontId="5" fillId="8" borderId="1" xfId="0" applyNumberFormat="1" applyFont="1" applyFill="1" applyBorder="1"/>
    <xf numFmtId="4" fontId="5" fillId="7" borderId="1" xfId="0" applyNumberFormat="1" applyFont="1" applyFill="1" applyBorder="1"/>
    <xf numFmtId="0" fontId="5" fillId="0" borderId="25" xfId="0" applyFont="1" applyBorder="1" applyAlignment="1">
      <alignment horizontal="center" wrapText="1"/>
    </xf>
    <xf numFmtId="0" fontId="5" fillId="0" borderId="13" xfId="0" applyFont="1" applyBorder="1"/>
    <xf numFmtId="0" fontId="5" fillId="0" borderId="13" xfId="0" applyFont="1" applyBorder="1" applyAlignment="1">
      <alignment horizontal="center" vertical="top" wrapText="1"/>
    </xf>
    <xf numFmtId="4" fontId="5" fillId="0" borderId="13" xfId="0" applyNumberFormat="1" applyFont="1" applyBorder="1"/>
    <xf numFmtId="0" fontId="5" fillId="0" borderId="24" xfId="0" applyFont="1" applyBorder="1" applyAlignment="1">
      <alignment horizontal="center" wrapText="1"/>
    </xf>
    <xf numFmtId="0" fontId="5" fillId="0" borderId="26" xfId="0" applyFont="1" applyBorder="1"/>
    <xf numFmtId="0" fontId="5" fillId="0" borderId="26" xfId="0" applyFont="1" applyBorder="1" applyAlignment="1">
      <alignment horizontal="center" vertical="top" wrapText="1"/>
    </xf>
    <xf numFmtId="4" fontId="5" fillId="0" borderId="26" xfId="0" applyNumberFormat="1" applyFont="1" applyBorder="1"/>
    <xf numFmtId="4" fontId="8" fillId="4" borderId="1" xfId="0" applyNumberFormat="1" applyFont="1" applyFill="1" applyBorder="1"/>
    <xf numFmtId="4" fontId="5" fillId="4" borderId="1" xfId="0" applyNumberFormat="1" applyFont="1" applyFill="1" applyBorder="1"/>
    <xf numFmtId="0" fontId="11" fillId="8" borderId="21" xfId="29" applyNumberFormat="1" applyFont="1" applyFill="1" applyAlignment="1" applyProtection="1">
      <alignment horizontal="center" wrapText="1"/>
    </xf>
    <xf numFmtId="0" fontId="11" fillId="8" borderId="21" xfId="29" applyNumberFormat="1" applyFont="1" applyFill="1" applyProtection="1">
      <alignment horizontal="left"/>
    </xf>
    <xf numFmtId="0" fontId="11" fillId="8" borderId="21" xfId="29" applyNumberFormat="1" applyFont="1" applyFill="1" applyAlignment="1" applyProtection="1">
      <alignment horizontal="center" vertical="top" wrapText="1"/>
    </xf>
    <xf numFmtId="4" fontId="11" fillId="8" borderId="1" xfId="32" applyNumberFormat="1" applyFont="1" applyFill="1" applyProtection="1">
      <alignment horizontal="right" vertical="top" shrinkToFit="1"/>
    </xf>
    <xf numFmtId="0" fontId="11" fillId="4" borderId="1" xfId="4" applyNumberFormat="1" applyFont="1" applyFill="1" applyBorder="1" applyAlignment="1" applyProtection="1">
      <alignment horizontal="center" wrapText="1"/>
    </xf>
    <xf numFmtId="0" fontId="11" fillId="4" borderId="1" xfId="4" applyNumberFormat="1" applyFont="1" applyFill="1" applyBorder="1" applyAlignment="1" applyProtection="1">
      <alignment horizontal="left" vertical="top" wrapText="1"/>
    </xf>
    <xf numFmtId="4" fontId="11" fillId="4" borderId="1" xfId="30" applyNumberFormat="1" applyFont="1" applyFill="1" applyProtection="1">
      <alignment horizontal="right" vertical="top" shrinkToFit="1"/>
    </xf>
    <xf numFmtId="4" fontId="12" fillId="8" borderId="1" xfId="30" applyNumberFormat="1" applyFont="1" applyFill="1" applyProtection="1">
      <alignment horizontal="right" vertical="top" shrinkToFit="1"/>
    </xf>
    <xf numFmtId="4" fontId="11" fillId="8" borderId="1" xfId="30" applyNumberFormat="1" applyFont="1" applyFill="1" applyProtection="1">
      <alignment horizontal="right" vertical="top" shrinkToFit="1"/>
    </xf>
    <xf numFmtId="49" fontId="11" fillId="0" borderId="1" xfId="4" applyNumberFormat="1" applyFont="1" applyBorder="1" applyAlignment="1" applyProtection="1">
      <alignment horizontal="left" vertical="top" wrapText="1"/>
    </xf>
    <xf numFmtId="49" fontId="12" fillId="0" borderId="1" xfId="4" applyNumberFormat="1" applyFont="1" applyBorder="1" applyAlignment="1" applyProtection="1">
      <alignment horizontal="left" vertical="top" wrapText="1"/>
    </xf>
    <xf numFmtId="49" fontId="11" fillId="4" borderId="1" xfId="4" applyNumberFormat="1" applyFont="1" applyFill="1" applyBorder="1" applyAlignment="1" applyProtection="1">
      <alignment horizontal="left" vertical="top" wrapText="1"/>
    </xf>
    <xf numFmtId="0" fontId="5" fillId="0" borderId="27" xfId="0" applyFont="1" applyBorder="1" applyAlignment="1">
      <alignment horizontal="center" wrapText="1"/>
    </xf>
    <xf numFmtId="49" fontId="12" fillId="0" borderId="9" xfId="4" applyNumberFormat="1" applyFont="1" applyBorder="1" applyAlignment="1" applyProtection="1">
      <alignment horizontal="left" vertical="top" wrapText="1"/>
    </xf>
    <xf numFmtId="0" fontId="5" fillId="0" borderId="9" xfId="0" applyFont="1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49" fontId="11" fillId="0" borderId="0" xfId="4" applyNumberFormat="1" applyFont="1" applyBorder="1" applyAlignment="1" applyProtection="1">
      <alignment horizontal="left" vertical="top" wrapText="1"/>
    </xf>
    <xf numFmtId="49" fontId="12" fillId="0" borderId="0" xfId="4" applyNumberFormat="1" applyFont="1" applyBorder="1" applyAlignment="1" applyProtection="1">
      <alignment horizontal="left" vertical="top" wrapText="1"/>
    </xf>
    <xf numFmtId="0" fontId="11" fillId="6" borderId="1" xfId="4" applyNumberFormat="1" applyFont="1" applyFill="1" applyBorder="1" applyAlignment="1" applyProtection="1">
      <alignment horizontal="center" wrapText="1"/>
    </xf>
    <xf numFmtId="49" fontId="11" fillId="6" borderId="1" xfId="4" applyNumberFormat="1" applyFont="1" applyFill="1" applyBorder="1" applyAlignment="1" applyProtection="1">
      <alignment horizontal="left" vertical="top" wrapText="1"/>
    </xf>
    <xf numFmtId="0" fontId="11" fillId="6" borderId="1" xfId="4" applyNumberFormat="1" applyFont="1" applyFill="1" applyBorder="1" applyAlignment="1" applyProtection="1">
      <alignment horizontal="left" vertical="top" wrapText="1"/>
    </xf>
    <xf numFmtId="4" fontId="11" fillId="6" borderId="1" xfId="31" applyNumberFormat="1" applyFont="1" applyFill="1" applyProtection="1">
      <alignment horizontal="right" vertical="top" shrinkToFit="1"/>
    </xf>
    <xf numFmtId="0" fontId="10" fillId="4" borderId="1" xfId="4" applyNumberFormat="1" applyFont="1" applyFill="1" applyBorder="1" applyAlignment="1" applyProtection="1">
      <alignment horizontal="center" wrapText="1"/>
    </xf>
    <xf numFmtId="0" fontId="10" fillId="4" borderId="1" xfId="4" applyNumberFormat="1" applyFont="1" applyFill="1" applyBorder="1" applyAlignment="1" applyProtection="1">
      <alignment horizontal="left" vertical="top" wrapText="1"/>
    </xf>
    <xf numFmtId="4" fontId="10" fillId="4" borderId="1" xfId="30" applyNumberFormat="1" applyFont="1" applyFill="1" applyProtection="1">
      <alignment horizontal="right" vertical="top" shrinkToFit="1"/>
    </xf>
    <xf numFmtId="4" fontId="11" fillId="6" borderId="1" xfId="30" applyNumberFormat="1" applyFont="1" applyFill="1" applyProtection="1">
      <alignment horizontal="right" vertical="top" shrinkToFit="1"/>
    </xf>
    <xf numFmtId="4" fontId="12" fillId="6" borderId="1" xfId="30" applyNumberFormat="1" applyFont="1" applyFill="1" applyProtection="1">
      <alignment horizontal="right" vertical="top" shrinkToFit="1"/>
    </xf>
    <xf numFmtId="4" fontId="11" fillId="8" borderId="1" xfId="31" applyNumberFormat="1" applyFont="1" applyFill="1" applyProtection="1">
      <alignment horizontal="right" vertical="top" shrinkToFit="1"/>
    </xf>
    <xf numFmtId="4" fontId="10" fillId="8" borderId="1" xfId="30" applyNumberFormat="1" applyFont="1" applyFill="1" applyProtection="1">
      <alignment horizontal="right" vertical="top" shrinkToFit="1"/>
    </xf>
    <xf numFmtId="0" fontId="10" fillId="6" borderId="1" xfId="4" applyNumberFormat="1" applyFont="1" applyFill="1" applyBorder="1" applyAlignment="1" applyProtection="1">
      <alignment horizontal="center" wrapText="1"/>
    </xf>
    <xf numFmtId="49" fontId="10" fillId="6" borderId="1" xfId="4" applyNumberFormat="1" applyFont="1" applyFill="1" applyBorder="1" applyAlignment="1" applyProtection="1">
      <alignment horizontal="left" vertical="top" wrapText="1"/>
    </xf>
    <xf numFmtId="0" fontId="10" fillId="6" borderId="1" xfId="4" applyNumberFormat="1" applyFont="1" applyFill="1" applyBorder="1" applyAlignment="1" applyProtection="1">
      <alignment horizontal="left" vertical="top" wrapText="1"/>
    </xf>
    <xf numFmtId="4" fontId="10" fillId="6" borderId="1" xfId="30" applyNumberFormat="1" applyFont="1" applyFill="1" applyProtection="1">
      <alignment horizontal="right" vertical="top" shrinkToFit="1"/>
    </xf>
    <xf numFmtId="49" fontId="10" fillId="4" borderId="1" xfId="4" applyNumberFormat="1" applyFont="1" applyFill="1" applyBorder="1" applyAlignment="1" applyProtection="1">
      <alignment horizontal="left" vertical="top" wrapText="1"/>
    </xf>
    <xf numFmtId="4" fontId="11" fillId="4" borderId="1" xfId="31" applyNumberFormat="1" applyFont="1" applyFill="1" applyProtection="1">
      <alignment horizontal="right" vertical="top" shrinkToFit="1"/>
    </xf>
    <xf numFmtId="0" fontId="11" fillId="8" borderId="1" xfId="4" applyNumberFormat="1" applyFont="1" applyFill="1" applyBorder="1" applyAlignment="1" applyProtection="1">
      <alignment horizontal="center" wrapText="1"/>
    </xf>
    <xf numFmtId="49" fontId="11" fillId="8" borderId="1" xfId="4" applyNumberFormat="1" applyFont="1" applyFill="1" applyBorder="1" applyAlignment="1" applyProtection="1">
      <alignment horizontal="left" vertical="top" wrapText="1"/>
    </xf>
    <xf numFmtId="0" fontId="11" fillId="8" borderId="1" xfId="4" applyNumberFormat="1" applyFont="1" applyFill="1" applyBorder="1" applyAlignment="1" applyProtection="1">
      <alignment horizontal="left" vertical="top" wrapText="1"/>
    </xf>
    <xf numFmtId="49" fontId="12" fillId="4" borderId="1" xfId="4" applyNumberFormat="1" applyFont="1" applyFill="1" applyBorder="1" applyAlignment="1" applyProtection="1">
      <alignment horizontal="left" vertical="top" wrapText="1"/>
    </xf>
    <xf numFmtId="49" fontId="12" fillId="6" borderId="1" xfId="4" applyNumberFormat="1" applyFont="1" applyFill="1" applyBorder="1" applyAlignment="1" applyProtection="1">
      <alignment horizontal="left" vertical="top" wrapText="1"/>
    </xf>
    <xf numFmtId="0" fontId="10" fillId="9" borderId="1" xfId="4" applyNumberFormat="1" applyFont="1" applyFill="1" applyBorder="1" applyAlignment="1" applyProtection="1">
      <alignment horizontal="center" wrapText="1"/>
    </xf>
    <xf numFmtId="49" fontId="10" fillId="9" borderId="1" xfId="4" applyNumberFormat="1" applyFont="1" applyFill="1" applyBorder="1" applyAlignment="1" applyProtection="1">
      <alignment horizontal="left" vertical="top" wrapText="1"/>
    </xf>
    <xf numFmtId="0" fontId="10" fillId="9" borderId="1" xfId="4" applyNumberFormat="1" applyFont="1" applyFill="1" applyBorder="1" applyAlignment="1" applyProtection="1">
      <alignment horizontal="left" vertical="top" wrapText="1"/>
    </xf>
    <xf numFmtId="4" fontId="10" fillId="9" borderId="1" xfId="30" applyNumberFormat="1" applyFont="1" applyFill="1" applyProtection="1">
      <alignment horizontal="right" vertical="top" shrinkToFit="1"/>
    </xf>
    <xf numFmtId="4" fontId="8" fillId="9" borderId="1" xfId="0" applyNumberFormat="1" applyFont="1" applyFill="1" applyBorder="1"/>
    <xf numFmtId="0" fontId="8" fillId="9" borderId="23" xfId="0" applyFont="1" applyFill="1" applyBorder="1" applyAlignment="1">
      <alignment horizontal="center" wrapText="1"/>
    </xf>
    <xf numFmtId="49" fontId="11" fillId="9" borderId="1" xfId="4" applyNumberFormat="1" applyFont="1" applyFill="1" applyBorder="1" applyAlignment="1" applyProtection="1">
      <alignment horizontal="left" vertical="top" wrapText="1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 vertical="top" wrapText="1"/>
    </xf>
    <xf numFmtId="0" fontId="13" fillId="9" borderId="1" xfId="4" applyNumberFormat="1" applyFont="1" applyFill="1" applyBorder="1" applyAlignment="1" applyProtection="1">
      <alignment horizontal="center" wrapText="1"/>
    </xf>
    <xf numFmtId="49" fontId="13" fillId="9" borderId="1" xfId="4" applyNumberFormat="1" applyFont="1" applyFill="1" applyBorder="1" applyAlignment="1" applyProtection="1">
      <alignment horizontal="left" vertical="top" wrapText="1"/>
    </xf>
    <xf numFmtId="0" fontId="13" fillId="9" borderId="1" xfId="4" applyNumberFormat="1" applyFont="1" applyFill="1" applyBorder="1" applyAlignment="1" applyProtection="1">
      <alignment horizontal="left" vertical="top" wrapText="1"/>
    </xf>
    <xf numFmtId="4" fontId="13" fillId="9" borderId="1" xfId="30" applyNumberFormat="1" applyFont="1" applyFill="1" applyProtection="1">
      <alignment horizontal="right" vertical="top" shrinkToFit="1"/>
    </xf>
    <xf numFmtId="4" fontId="15" fillId="9" borderId="1" xfId="0" applyNumberFormat="1" applyFont="1" applyFill="1" applyBorder="1"/>
    <xf numFmtId="0" fontId="12" fillId="6" borderId="1" xfId="4" applyNumberFormat="1" applyFont="1" applyFill="1" applyBorder="1" applyAlignment="1" applyProtection="1">
      <alignment horizontal="center" wrapText="1"/>
    </xf>
    <xf numFmtId="4" fontId="9" fillId="6" borderId="1" xfId="0" applyNumberFormat="1" applyFont="1" applyFill="1" applyBorder="1"/>
    <xf numFmtId="0" fontId="5" fillId="4" borderId="19" xfId="0" applyFont="1" applyFill="1" applyBorder="1" applyAlignment="1">
      <alignment horizontal="center" wrapText="1"/>
    </xf>
    <xf numFmtId="0" fontId="14" fillId="9" borderId="1" xfId="4" applyNumberFormat="1" applyFont="1" applyFill="1" applyBorder="1" applyAlignment="1" applyProtection="1">
      <alignment horizontal="center" wrapText="1"/>
    </xf>
    <xf numFmtId="0" fontId="14" fillId="9" borderId="1" xfId="4" applyNumberFormat="1" applyFont="1" applyFill="1" applyBorder="1" applyAlignment="1" applyProtection="1">
      <alignment horizontal="left" vertical="top" wrapText="1"/>
    </xf>
    <xf numFmtId="49" fontId="14" fillId="9" borderId="1" xfId="4" applyNumberFormat="1" applyFont="1" applyFill="1" applyBorder="1" applyAlignment="1" applyProtection="1">
      <alignment horizontal="left" vertical="top" wrapText="1"/>
    </xf>
    <xf numFmtId="4" fontId="14" fillId="9" borderId="1" xfId="31" applyNumberFormat="1" applyFont="1" applyFill="1" applyProtection="1">
      <alignment horizontal="right" vertical="top" shrinkToFit="1"/>
    </xf>
    <xf numFmtId="4" fontId="14" fillId="9" borderId="1" xfId="0" applyNumberFormat="1" applyFont="1" applyFill="1" applyBorder="1"/>
    <xf numFmtId="0" fontId="12" fillId="4" borderId="1" xfId="4" applyNumberFormat="1" applyFont="1" applyFill="1" applyBorder="1" applyAlignment="1" applyProtection="1">
      <alignment horizontal="center" wrapText="1"/>
    </xf>
    <xf numFmtId="0" fontId="12" fillId="4" borderId="1" xfId="4" applyNumberFormat="1" applyFont="1" applyFill="1" applyBorder="1" applyAlignment="1" applyProtection="1">
      <alignment horizontal="left" vertical="top" wrapText="1"/>
    </xf>
    <xf numFmtId="4" fontId="12" fillId="4" borderId="1" xfId="30" applyNumberFormat="1" applyFont="1" applyFill="1" applyProtection="1">
      <alignment horizontal="right" vertical="top" shrinkToFit="1"/>
    </xf>
    <xf numFmtId="4" fontId="9" fillId="4" borderId="1" xfId="0" applyNumberFormat="1" applyFont="1" applyFill="1" applyBorder="1"/>
    <xf numFmtId="4" fontId="10" fillId="9" borderId="1" xfId="31" applyNumberFormat="1" applyFont="1" applyFill="1" applyProtection="1">
      <alignment horizontal="right" vertical="top" shrinkToFit="1"/>
    </xf>
    <xf numFmtId="4" fontId="12" fillId="8" borderId="1" xfId="31" applyNumberFormat="1" applyFont="1" applyFill="1" applyProtection="1">
      <alignment horizontal="right" vertical="top" shrinkToFit="1"/>
    </xf>
    <xf numFmtId="49" fontId="11" fillId="5" borderId="1" xfId="4" applyNumberFormat="1" applyFont="1" applyFill="1" applyBorder="1" applyAlignment="1" applyProtection="1">
      <alignment horizontal="left" vertical="top" wrapText="1"/>
    </xf>
    <xf numFmtId="0" fontId="11" fillId="5" borderId="1" xfId="4" applyNumberFormat="1" applyFont="1" applyFill="1" applyBorder="1" applyAlignment="1" applyProtection="1">
      <alignment horizontal="center" wrapText="1"/>
    </xf>
    <xf numFmtId="0" fontId="11" fillId="5" borderId="1" xfId="4" applyNumberFormat="1" applyFont="1" applyFill="1" applyBorder="1" applyAlignment="1" applyProtection="1">
      <alignment horizontal="left" vertical="top" wrapText="1"/>
    </xf>
    <xf numFmtId="4" fontId="11" fillId="5" borderId="1" xfId="31" applyNumberFormat="1" applyFont="1" applyFill="1" applyProtection="1">
      <alignment horizontal="right" vertical="top" shrinkToFit="1"/>
    </xf>
    <xf numFmtId="4" fontId="5" fillId="5" borderId="1" xfId="0" applyNumberFormat="1" applyFont="1" applyFill="1" applyBorder="1"/>
    <xf numFmtId="0" fontId="15" fillId="9" borderId="19" xfId="0" applyFont="1" applyFill="1" applyBorder="1" applyAlignment="1">
      <alignment horizontal="center" wrapText="1"/>
    </xf>
    <xf numFmtId="0" fontId="7" fillId="0" borderId="1" xfId="27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27" applyFont="1" applyBorder="1" applyAlignment="1">
      <alignment horizontal="center" vertical="center" wrapText="1"/>
    </xf>
    <xf numFmtId="4" fontId="0" fillId="0" borderId="19" xfId="0" applyNumberFormat="1" applyFont="1" applyBorder="1" applyAlignment="1">
      <alignment horizontal="center" wrapText="1"/>
    </xf>
    <xf numFmtId="0" fontId="2" fillId="0" borderId="3" xfId="7" applyNumberFormat="1" applyProtection="1">
      <alignment horizontal="left" wrapText="1"/>
    </xf>
    <xf numFmtId="0" fontId="2" fillId="0" borderId="7" xfId="12" applyNumberFormat="1" applyProtection="1">
      <alignment horizontal="left" wrapText="1"/>
    </xf>
    <xf numFmtId="0" fontId="2" fillId="0" borderId="14" xfId="34" applyNumberFormat="1" applyProtection="1">
      <alignment horizontal="left" wrapText="1" indent="2"/>
    </xf>
    <xf numFmtId="49" fontId="2" fillId="0" borderId="9" xfId="14" applyNumberFormat="1" applyProtection="1">
      <alignment horizontal="center"/>
    </xf>
    <xf numFmtId="49" fontId="2" fillId="0" borderId="13" xfId="35" applyNumberFormat="1" applyProtection="1">
      <alignment horizontal="center"/>
    </xf>
    <xf numFmtId="4" fontId="2" fillId="0" borderId="9" xfId="36" applyNumberFormat="1" applyProtection="1">
      <alignment horizontal="right" shrinkToFit="1"/>
    </xf>
    <xf numFmtId="4" fontId="2" fillId="0" borderId="13" xfId="37" applyNumberFormat="1" applyProtection="1">
      <alignment horizontal="right" shrinkToFit="1"/>
    </xf>
    <xf numFmtId="49" fontId="2" fillId="2" borderId="8" xfId="30" applyNumberFormat="1" applyFont="1" applyBorder="1" applyAlignment="1" applyProtection="1">
      <alignment horizontal="center" shrinkToFit="1"/>
    </xf>
    <xf numFmtId="49" fontId="2" fillId="0" borderId="12" xfId="39" applyNumberFormat="1" applyProtection="1">
      <alignment horizontal="center" shrinkToFit="1"/>
    </xf>
    <xf numFmtId="0" fontId="16" fillId="0" borderId="14" xfId="34" applyNumberFormat="1" applyFont="1" applyProtection="1">
      <alignment horizontal="left" wrapText="1" indent="2"/>
    </xf>
    <xf numFmtId="49" fontId="16" fillId="0" borderId="12" xfId="39" applyNumberFormat="1" applyFont="1" applyProtection="1">
      <alignment horizontal="center" shrinkToFit="1"/>
    </xf>
    <xf numFmtId="49" fontId="16" fillId="0" borderId="13" xfId="35" applyNumberFormat="1" applyFont="1" applyProtection="1">
      <alignment horizontal="center"/>
    </xf>
    <xf numFmtId="4" fontId="16" fillId="0" borderId="13" xfId="37" applyNumberFormat="1" applyFont="1" applyProtection="1">
      <alignment horizontal="right" shrinkToFit="1"/>
    </xf>
    <xf numFmtId="0" fontId="16" fillId="0" borderId="3" xfId="7" applyNumberFormat="1" applyFont="1" applyProtection="1">
      <alignment horizontal="left" wrapText="1"/>
    </xf>
    <xf numFmtId="49" fontId="16" fillId="0" borderId="4" xfId="38" applyNumberFormat="1" applyFont="1" applyProtection="1">
      <alignment horizontal="center" wrapText="1"/>
    </xf>
    <xf numFmtId="49" fontId="16" fillId="0" borderId="5" xfId="9" applyNumberFormat="1" applyFont="1" applyProtection="1">
      <alignment horizontal="center"/>
    </xf>
    <xf numFmtId="4" fontId="16" fillId="0" borderId="5" xfId="10" applyNumberFormat="1" applyFont="1" applyProtection="1">
      <alignment horizontal="right" shrinkToFit="1"/>
    </xf>
    <xf numFmtId="0" fontId="0" fillId="0" borderId="0" xfId="0" applyAlignment="1"/>
    <xf numFmtId="4" fontId="8" fillId="8" borderId="1" xfId="0" applyNumberFormat="1" applyFont="1" applyFill="1" applyBorder="1"/>
    <xf numFmtId="0" fontId="11" fillId="7" borderId="1" xfId="4" applyNumberFormat="1" applyFont="1" applyFill="1" applyBorder="1" applyAlignment="1" applyProtection="1">
      <alignment horizontal="left" vertical="top" wrapText="1"/>
    </xf>
    <xf numFmtId="49" fontId="11" fillId="7" borderId="1" xfId="4" applyNumberFormat="1" applyFont="1" applyFill="1" applyBorder="1" applyAlignment="1" applyProtection="1">
      <alignment horizontal="left" vertical="top" wrapText="1"/>
    </xf>
    <xf numFmtId="4" fontId="11" fillId="7" borderId="1" xfId="30" applyNumberFormat="1" applyFont="1" applyFill="1" applyProtection="1">
      <alignment horizontal="right" vertical="top" shrinkToFit="1"/>
    </xf>
    <xf numFmtId="0" fontId="11" fillId="7" borderId="1" xfId="4" applyNumberFormat="1" applyFont="1" applyFill="1" applyBorder="1" applyAlignment="1" applyProtection="1">
      <alignment horizontal="center" wrapText="1"/>
    </xf>
    <xf numFmtId="0" fontId="12" fillId="7" borderId="1" xfId="4" applyNumberFormat="1" applyFont="1" applyFill="1" applyBorder="1" applyAlignment="1" applyProtection="1">
      <alignment horizontal="center" wrapText="1"/>
    </xf>
    <xf numFmtId="0" fontId="12" fillId="7" borderId="1" xfId="4" applyNumberFormat="1" applyFont="1" applyFill="1" applyBorder="1" applyAlignment="1" applyProtection="1">
      <alignment horizontal="left" vertical="top" wrapText="1"/>
    </xf>
    <xf numFmtId="49" fontId="12" fillId="7" borderId="1" xfId="4" applyNumberFormat="1" applyFont="1" applyFill="1" applyBorder="1" applyAlignment="1" applyProtection="1">
      <alignment horizontal="left" vertical="top" wrapText="1"/>
    </xf>
    <xf numFmtId="4" fontId="12" fillId="7" borderId="1" xfId="30" applyNumberFormat="1" applyFont="1" applyFill="1" applyProtection="1">
      <alignment horizontal="right" vertical="top" shrinkToFit="1"/>
    </xf>
    <xf numFmtId="4" fontId="9" fillId="7" borderId="1" xfId="0" applyNumberFormat="1" applyFont="1" applyFill="1" applyBorder="1"/>
    <xf numFmtId="4" fontId="5" fillId="9" borderId="1" xfId="0" applyNumberFormat="1" applyFont="1" applyFill="1" applyBorder="1"/>
    <xf numFmtId="0" fontId="5" fillId="6" borderId="23" xfId="0" applyNumberFormat="1" applyFont="1" applyFill="1" applyBorder="1" applyAlignment="1">
      <alignment horizontal="center" wrapText="1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top" wrapText="1"/>
    </xf>
    <xf numFmtId="0" fontId="17" fillId="7" borderId="1" xfId="4" applyNumberFormat="1" applyFont="1" applyFill="1" applyBorder="1" applyAlignment="1" applyProtection="1">
      <alignment horizontal="left" vertical="top" wrapText="1"/>
    </xf>
    <xf numFmtId="4" fontId="12" fillId="7" borderId="1" xfId="31" applyNumberFormat="1" applyFont="1" applyFill="1" applyProtection="1">
      <alignment horizontal="right" vertical="top" shrinkToFit="1"/>
    </xf>
    <xf numFmtId="0" fontId="8" fillId="0" borderId="19" xfId="0" applyFont="1" applyBorder="1" applyAlignment="1">
      <alignment wrapText="1"/>
    </xf>
    <xf numFmtId="0" fontId="5" fillId="0" borderId="19" xfId="0" applyFont="1" applyBorder="1" applyAlignment="1">
      <alignment wrapText="1"/>
    </xf>
    <xf numFmtId="4" fontId="5" fillId="0" borderId="19" xfId="0" applyNumberFormat="1" applyFont="1" applyBorder="1" applyAlignment="1">
      <alignment wrapText="1"/>
    </xf>
    <xf numFmtId="4" fontId="8" fillId="0" borderId="19" xfId="0" applyNumberFormat="1" applyFont="1" applyBorder="1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</cellXfs>
  <cellStyles count="40">
    <cellStyle name="st24" xfId="27"/>
    <cellStyle name="xl23" xfId="28"/>
    <cellStyle name="xl24" xfId="29"/>
    <cellStyle name="xl25" xfId="33"/>
    <cellStyle name="xl26" xfId="1"/>
    <cellStyle name="xl27" xfId="3"/>
    <cellStyle name="xl28" xfId="7"/>
    <cellStyle name="xl29" xfId="12"/>
    <cellStyle name="xl30" xfId="34"/>
    <cellStyle name="xl31" xfId="32"/>
    <cellStyle name="xl34" xfId="4"/>
    <cellStyle name="xl35" xfId="38"/>
    <cellStyle name="xl36" xfId="30"/>
    <cellStyle name="xl37" xfId="39"/>
    <cellStyle name="xl38" xfId="31"/>
    <cellStyle name="xl39" xfId="9"/>
    <cellStyle name="xl40" xfId="14"/>
    <cellStyle name="xl41" xfId="35"/>
    <cellStyle name="xl46" xfId="2"/>
    <cellStyle name="xl48" xfId="10"/>
    <cellStyle name="xl49" xfId="36"/>
    <cellStyle name="xl50" xfId="37"/>
    <cellStyle name="xl70" xfId="17"/>
    <cellStyle name="xl71" xfId="22"/>
    <cellStyle name="xl73" xfId="8"/>
    <cellStyle name="xl74" xfId="13"/>
    <cellStyle name="xl75" xfId="18"/>
    <cellStyle name="xl76" xfId="23"/>
    <cellStyle name="xl78" xfId="5"/>
    <cellStyle name="xl79" xfId="19"/>
    <cellStyle name="xl80" xfId="24"/>
    <cellStyle name="xl81" xfId="6"/>
    <cellStyle name="xl82" xfId="15"/>
    <cellStyle name="xl83" xfId="20"/>
    <cellStyle name="xl84" xfId="25"/>
    <cellStyle name="xl86" xfId="11"/>
    <cellStyle name="xl87" xfId="16"/>
    <cellStyle name="xl88" xfId="21"/>
    <cellStyle name="xl89" xfId="26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selection activeCell="L12" sqref="L12"/>
    </sheetView>
  </sheetViews>
  <sheetFormatPr defaultRowHeight="15"/>
  <cols>
    <col min="1" max="1" width="0.7109375" customWidth="1"/>
    <col min="2" max="2" width="48.28515625" customWidth="1"/>
    <col min="3" max="3" width="6.85546875" customWidth="1"/>
    <col min="4" max="4" width="20.7109375" customWidth="1"/>
    <col min="5" max="5" width="12.7109375" customWidth="1"/>
    <col min="6" max="6" width="14" customWidth="1"/>
    <col min="7" max="7" width="7.7109375" customWidth="1"/>
    <col min="9" max="9" width="16.28515625" customWidth="1"/>
  </cols>
  <sheetData>
    <row r="1" spans="1:8">
      <c r="B1" s="16"/>
      <c r="C1" s="17"/>
      <c r="D1" s="176" t="s">
        <v>167</v>
      </c>
      <c r="E1" s="176"/>
      <c r="F1" s="176"/>
      <c r="G1" s="176"/>
      <c r="H1" s="16"/>
    </row>
    <row r="2" spans="1:8">
      <c r="B2" s="16"/>
      <c r="C2" s="17"/>
      <c r="D2" s="176" t="s">
        <v>430</v>
      </c>
      <c r="E2" s="176"/>
      <c r="F2" s="176"/>
      <c r="G2" s="176"/>
      <c r="H2" s="16"/>
    </row>
    <row r="3" spans="1:8">
      <c r="B3" s="16"/>
      <c r="C3" s="17"/>
      <c r="D3" s="176" t="s">
        <v>367</v>
      </c>
      <c r="E3" s="176"/>
      <c r="F3" s="176"/>
      <c r="G3" s="176"/>
      <c r="H3" s="16"/>
    </row>
    <row r="4" spans="1:8">
      <c r="B4" s="16"/>
      <c r="C4" s="17"/>
      <c r="D4" s="176" t="s">
        <v>423</v>
      </c>
      <c r="E4" s="176"/>
      <c r="F4" s="176"/>
      <c r="G4" s="176"/>
      <c r="H4" s="16"/>
    </row>
    <row r="5" spans="1:8">
      <c r="A5" s="1"/>
      <c r="B5" s="177" t="s">
        <v>419</v>
      </c>
      <c r="C5" s="177"/>
      <c r="D5" s="177"/>
      <c r="E5" s="177"/>
      <c r="F5" s="1"/>
      <c r="G5" s="1"/>
    </row>
    <row r="6" spans="1:8">
      <c r="A6" s="1"/>
      <c r="B6" s="178"/>
      <c r="C6" s="178"/>
      <c r="D6" s="178"/>
      <c r="E6" s="178"/>
      <c r="F6" s="1"/>
      <c r="G6" s="1"/>
    </row>
    <row r="7" spans="1:8" ht="43.15" customHeight="1">
      <c r="A7" s="1"/>
      <c r="B7" s="138"/>
      <c r="C7" s="3"/>
      <c r="D7" s="3" t="s">
        <v>1</v>
      </c>
      <c r="E7" s="3" t="s">
        <v>2</v>
      </c>
      <c r="F7" s="3" t="s">
        <v>3</v>
      </c>
      <c r="G7" s="3" t="s">
        <v>50</v>
      </c>
    </row>
    <row r="8" spans="1:8" ht="14.45" customHeight="1" thickBot="1">
      <c r="A8" s="1"/>
      <c r="B8" s="139">
        <v>1</v>
      </c>
      <c r="C8" s="3">
        <v>2</v>
      </c>
      <c r="D8" s="3">
        <v>3</v>
      </c>
      <c r="E8" s="5">
        <v>4</v>
      </c>
      <c r="F8" s="5">
        <v>5</v>
      </c>
      <c r="G8" s="5">
        <v>6</v>
      </c>
    </row>
    <row r="9" spans="1:8" ht="14.45" customHeight="1">
      <c r="A9" s="1"/>
      <c r="B9" s="151" t="s">
        <v>4</v>
      </c>
      <c r="C9" s="152" t="s">
        <v>390</v>
      </c>
      <c r="D9" s="153" t="s">
        <v>5</v>
      </c>
      <c r="E9" s="154">
        <v>15884118.52</v>
      </c>
      <c r="F9" s="154">
        <v>16008853.460000001</v>
      </c>
      <c r="G9" s="8">
        <f>F9/E9*100</f>
        <v>100.78528084415225</v>
      </c>
    </row>
    <row r="10" spans="1:8" ht="12.6" customHeight="1">
      <c r="A10" s="1"/>
      <c r="B10" s="139" t="s">
        <v>6</v>
      </c>
      <c r="C10" s="145"/>
      <c r="D10" s="141"/>
      <c r="E10" s="143"/>
      <c r="F10" s="143"/>
      <c r="G10" s="4"/>
    </row>
    <row r="11" spans="1:8" ht="20.45" customHeight="1">
      <c r="A11" s="1"/>
      <c r="B11" s="147" t="s">
        <v>7</v>
      </c>
      <c r="C11" s="148" t="s">
        <v>390</v>
      </c>
      <c r="D11" s="149" t="s">
        <v>168</v>
      </c>
      <c r="E11" s="150">
        <v>829184.74</v>
      </c>
      <c r="F11" s="150">
        <v>1034906.06</v>
      </c>
      <c r="G11" s="8">
        <f>F11/E11*100</f>
        <v>124.81007067255001</v>
      </c>
    </row>
    <row r="12" spans="1:8" ht="28.9" customHeight="1">
      <c r="A12" s="1"/>
      <c r="B12" s="140" t="s">
        <v>8</v>
      </c>
      <c r="C12" s="146" t="s">
        <v>390</v>
      </c>
      <c r="D12" s="142" t="s">
        <v>169</v>
      </c>
      <c r="E12" s="144">
        <v>25000</v>
      </c>
      <c r="F12" s="144">
        <v>41915.440000000002</v>
      </c>
      <c r="G12" s="4">
        <f t="shared" ref="G12:G75" si="0">F12/E12*100</f>
        <v>167.66176000000002</v>
      </c>
    </row>
    <row r="13" spans="1:8" ht="28.9" customHeight="1">
      <c r="A13" s="1"/>
      <c r="B13" s="140" t="s">
        <v>9</v>
      </c>
      <c r="C13" s="146" t="s">
        <v>390</v>
      </c>
      <c r="D13" s="142" t="s">
        <v>170</v>
      </c>
      <c r="E13" s="144">
        <v>25000</v>
      </c>
      <c r="F13" s="144">
        <v>41915.440000000002</v>
      </c>
      <c r="G13" s="4">
        <f t="shared" si="0"/>
        <v>167.66176000000002</v>
      </c>
    </row>
    <row r="14" spans="1:8" ht="28.9" customHeight="1">
      <c r="A14" s="1"/>
      <c r="B14" s="140" t="s">
        <v>368</v>
      </c>
      <c r="C14" s="146" t="s">
        <v>390</v>
      </c>
      <c r="D14" s="142" t="s">
        <v>171</v>
      </c>
      <c r="E14" s="144">
        <v>25000</v>
      </c>
      <c r="F14" s="144">
        <v>41915.440000000002</v>
      </c>
      <c r="G14" s="4">
        <f t="shared" si="0"/>
        <v>167.66176000000002</v>
      </c>
    </row>
    <row r="15" spans="1:8" ht="14.45" customHeight="1">
      <c r="A15" s="1"/>
      <c r="B15" s="140" t="s">
        <v>369</v>
      </c>
      <c r="C15" s="146" t="s">
        <v>390</v>
      </c>
      <c r="D15" s="142" t="s">
        <v>172</v>
      </c>
      <c r="E15" s="144">
        <v>25000</v>
      </c>
      <c r="F15" s="144">
        <v>41915.440000000002</v>
      </c>
      <c r="G15" s="4">
        <f t="shared" si="0"/>
        <v>167.66176000000002</v>
      </c>
    </row>
    <row r="16" spans="1:8">
      <c r="A16" s="1"/>
      <c r="B16" s="140" t="s">
        <v>11</v>
      </c>
      <c r="C16" s="146" t="s">
        <v>390</v>
      </c>
      <c r="D16" s="142" t="s">
        <v>173</v>
      </c>
      <c r="E16" s="144">
        <v>1000</v>
      </c>
      <c r="F16" s="144">
        <v>16608.349999999999</v>
      </c>
      <c r="G16" s="4">
        <f t="shared" si="0"/>
        <v>1660.8349999999998</v>
      </c>
    </row>
    <row r="17" spans="1:7" ht="28.9" customHeight="1">
      <c r="A17" s="1"/>
      <c r="B17" s="140" t="s">
        <v>12</v>
      </c>
      <c r="C17" s="146" t="s">
        <v>390</v>
      </c>
      <c r="D17" s="142" t="s">
        <v>174</v>
      </c>
      <c r="E17" s="144">
        <v>1000</v>
      </c>
      <c r="F17" s="144">
        <v>16608.349999999999</v>
      </c>
      <c r="G17" s="4">
        <f t="shared" si="0"/>
        <v>1660.8349999999998</v>
      </c>
    </row>
    <row r="18" spans="1:7" ht="28.9" customHeight="1">
      <c r="A18" s="1"/>
      <c r="B18" s="140" t="s">
        <v>13</v>
      </c>
      <c r="C18" s="146" t="s">
        <v>390</v>
      </c>
      <c r="D18" s="142" t="s">
        <v>175</v>
      </c>
      <c r="E18" s="144">
        <v>1000</v>
      </c>
      <c r="F18" s="144">
        <v>16608.349999999999</v>
      </c>
      <c r="G18" s="4">
        <f t="shared" si="0"/>
        <v>1660.8349999999998</v>
      </c>
    </row>
    <row r="19" spans="1:7" ht="28.9" customHeight="1">
      <c r="A19" s="1"/>
      <c r="B19" s="140" t="s">
        <v>13</v>
      </c>
      <c r="C19" s="146" t="s">
        <v>390</v>
      </c>
      <c r="D19" s="142" t="s">
        <v>176</v>
      </c>
      <c r="E19" s="144">
        <v>1000</v>
      </c>
      <c r="F19" s="144">
        <v>16608.349999999999</v>
      </c>
      <c r="G19" s="4">
        <f t="shared" si="0"/>
        <v>1660.8349999999998</v>
      </c>
    </row>
    <row r="20" spans="1:7" ht="28.9" customHeight="1">
      <c r="A20" s="1"/>
      <c r="B20" s="140" t="s">
        <v>14</v>
      </c>
      <c r="C20" s="146" t="s">
        <v>390</v>
      </c>
      <c r="D20" s="142" t="s">
        <v>177</v>
      </c>
      <c r="E20" s="144">
        <v>1000</v>
      </c>
      <c r="F20" s="144">
        <v>16608.349999999999</v>
      </c>
      <c r="G20" s="4">
        <f t="shared" si="0"/>
        <v>1660.8349999999998</v>
      </c>
    </row>
    <row r="21" spans="1:7" ht="28.9" customHeight="1">
      <c r="A21" s="1"/>
      <c r="B21" s="140" t="s">
        <v>15</v>
      </c>
      <c r="C21" s="146" t="s">
        <v>390</v>
      </c>
      <c r="D21" s="142" t="s">
        <v>178</v>
      </c>
      <c r="E21" s="144">
        <v>100000</v>
      </c>
      <c r="F21" s="144">
        <v>266634.86</v>
      </c>
      <c r="G21" s="4">
        <f t="shared" si="0"/>
        <v>266.63486</v>
      </c>
    </row>
    <row r="22" spans="1:7" ht="28.9" customHeight="1">
      <c r="A22" s="1"/>
      <c r="B22" s="140" t="s">
        <v>16</v>
      </c>
      <c r="C22" s="146" t="s">
        <v>390</v>
      </c>
      <c r="D22" s="142" t="s">
        <v>179</v>
      </c>
      <c r="E22" s="144">
        <v>50000</v>
      </c>
      <c r="F22" s="144">
        <v>152232.65</v>
      </c>
      <c r="G22" s="4">
        <f t="shared" si="0"/>
        <v>304.46529999999996</v>
      </c>
    </row>
    <row r="23" spans="1:7" ht="14.45" customHeight="1">
      <c r="A23" s="1"/>
      <c r="B23" s="140" t="s">
        <v>17</v>
      </c>
      <c r="C23" s="146" t="s">
        <v>390</v>
      </c>
      <c r="D23" s="142" t="s">
        <v>180</v>
      </c>
      <c r="E23" s="144">
        <v>50000</v>
      </c>
      <c r="F23" s="144">
        <v>152232.65</v>
      </c>
      <c r="G23" s="4">
        <f t="shared" si="0"/>
        <v>304.46529999999996</v>
      </c>
    </row>
    <row r="24" spans="1:7" ht="14.45" customHeight="1">
      <c r="A24" s="1"/>
      <c r="B24" s="140" t="s">
        <v>18</v>
      </c>
      <c r="C24" s="146" t="s">
        <v>390</v>
      </c>
      <c r="D24" s="142" t="s">
        <v>181</v>
      </c>
      <c r="E24" s="144">
        <v>50000</v>
      </c>
      <c r="F24" s="144">
        <v>152232.65</v>
      </c>
      <c r="G24" s="4">
        <f t="shared" si="0"/>
        <v>304.46529999999996</v>
      </c>
    </row>
    <row r="25" spans="1:7" ht="28.9" customHeight="1">
      <c r="A25" s="1"/>
      <c r="B25" s="140" t="s">
        <v>19</v>
      </c>
      <c r="C25" s="146" t="s">
        <v>390</v>
      </c>
      <c r="D25" s="142" t="s">
        <v>182</v>
      </c>
      <c r="E25" s="144">
        <v>50000</v>
      </c>
      <c r="F25" s="144">
        <v>114402.21</v>
      </c>
      <c r="G25" s="4">
        <f t="shared" si="0"/>
        <v>228.80442000000002</v>
      </c>
    </row>
    <row r="26" spans="1:7" ht="28.9" customHeight="1">
      <c r="A26" s="1"/>
      <c r="B26" s="140" t="s">
        <v>20</v>
      </c>
      <c r="C26" s="146" t="s">
        <v>390</v>
      </c>
      <c r="D26" s="142" t="s">
        <v>183</v>
      </c>
      <c r="E26" s="144" t="s">
        <v>10</v>
      </c>
      <c r="F26" s="144">
        <v>3794</v>
      </c>
      <c r="G26" s="4">
        <v>0</v>
      </c>
    </row>
    <row r="27" spans="1:7" ht="14.45" customHeight="1">
      <c r="A27" s="1"/>
      <c r="B27" s="140" t="s">
        <v>21</v>
      </c>
      <c r="C27" s="146" t="s">
        <v>390</v>
      </c>
      <c r="D27" s="142" t="s">
        <v>184</v>
      </c>
      <c r="E27" s="144" t="s">
        <v>10</v>
      </c>
      <c r="F27" s="144">
        <v>3794</v>
      </c>
      <c r="G27" s="4">
        <v>0</v>
      </c>
    </row>
    <row r="28" spans="1:7" ht="14.45" customHeight="1">
      <c r="A28" s="1"/>
      <c r="B28" s="140" t="s">
        <v>22</v>
      </c>
      <c r="C28" s="146" t="s">
        <v>390</v>
      </c>
      <c r="D28" s="142" t="s">
        <v>185</v>
      </c>
      <c r="E28" s="144" t="s">
        <v>10</v>
      </c>
      <c r="F28" s="144">
        <v>3794</v>
      </c>
      <c r="G28" s="4">
        <v>0</v>
      </c>
    </row>
    <row r="29" spans="1:7" ht="28.9" customHeight="1">
      <c r="A29" s="1"/>
      <c r="B29" s="140" t="s">
        <v>23</v>
      </c>
      <c r="C29" s="146" t="s">
        <v>390</v>
      </c>
      <c r="D29" s="142" t="s">
        <v>186</v>
      </c>
      <c r="E29" s="144">
        <v>50000</v>
      </c>
      <c r="F29" s="144">
        <v>110608.21</v>
      </c>
      <c r="G29" s="4">
        <f t="shared" si="0"/>
        <v>221.21642000000003</v>
      </c>
    </row>
    <row r="30" spans="1:7" ht="28.9" customHeight="1">
      <c r="A30" s="1"/>
      <c r="B30" s="140" t="s">
        <v>24</v>
      </c>
      <c r="C30" s="146" t="s">
        <v>390</v>
      </c>
      <c r="D30" s="142" t="s">
        <v>187</v>
      </c>
      <c r="E30" s="144">
        <v>50000</v>
      </c>
      <c r="F30" s="144">
        <v>110608.21</v>
      </c>
      <c r="G30" s="4">
        <f t="shared" si="0"/>
        <v>221.21642000000003</v>
      </c>
    </row>
    <row r="31" spans="1:7" ht="14.45" customHeight="1">
      <c r="A31" s="1"/>
      <c r="B31" s="140" t="s">
        <v>25</v>
      </c>
      <c r="C31" s="146" t="s">
        <v>390</v>
      </c>
      <c r="D31" s="142" t="s">
        <v>188</v>
      </c>
      <c r="E31" s="144">
        <v>50000</v>
      </c>
      <c r="F31" s="144">
        <v>110608.21</v>
      </c>
      <c r="G31" s="4">
        <f t="shared" si="0"/>
        <v>221.21642000000003</v>
      </c>
    </row>
    <row r="32" spans="1:7" ht="28.9" customHeight="1">
      <c r="A32" s="1"/>
      <c r="B32" s="140" t="s">
        <v>26</v>
      </c>
      <c r="C32" s="146" t="s">
        <v>390</v>
      </c>
      <c r="D32" s="142" t="s">
        <v>189</v>
      </c>
      <c r="E32" s="144">
        <v>646782</v>
      </c>
      <c r="F32" s="144">
        <v>381973.8</v>
      </c>
      <c r="G32" s="4">
        <f t="shared" si="0"/>
        <v>59.057580452146162</v>
      </c>
    </row>
    <row r="33" spans="1:7" ht="28.9" customHeight="1">
      <c r="A33" s="1"/>
      <c r="B33" s="140" t="s">
        <v>27</v>
      </c>
      <c r="C33" s="146" t="s">
        <v>390</v>
      </c>
      <c r="D33" s="142" t="s">
        <v>190</v>
      </c>
      <c r="E33" s="144">
        <v>646782</v>
      </c>
      <c r="F33" s="144">
        <v>381973.8</v>
      </c>
      <c r="G33" s="4">
        <f t="shared" si="0"/>
        <v>59.057580452146162</v>
      </c>
    </row>
    <row r="34" spans="1:7" ht="28.9" customHeight="1">
      <c r="A34" s="1"/>
      <c r="B34" s="140" t="s">
        <v>28</v>
      </c>
      <c r="C34" s="146" t="s">
        <v>390</v>
      </c>
      <c r="D34" s="142" t="s">
        <v>191</v>
      </c>
      <c r="E34" s="144">
        <v>646782</v>
      </c>
      <c r="F34" s="144">
        <v>381973.8</v>
      </c>
      <c r="G34" s="4">
        <f t="shared" si="0"/>
        <v>59.057580452146162</v>
      </c>
    </row>
    <row r="35" spans="1:7" ht="28.9" customHeight="1">
      <c r="A35" s="1"/>
      <c r="B35" s="140" t="s">
        <v>29</v>
      </c>
      <c r="C35" s="146" t="s">
        <v>390</v>
      </c>
      <c r="D35" s="142" t="s">
        <v>192</v>
      </c>
      <c r="E35" s="144">
        <v>646782</v>
      </c>
      <c r="F35" s="144">
        <v>381973.8</v>
      </c>
      <c r="G35" s="4">
        <f t="shared" si="0"/>
        <v>59.057580452146162</v>
      </c>
    </row>
    <row r="36" spans="1:7" ht="28.9" customHeight="1">
      <c r="A36" s="1"/>
      <c r="B36" s="140" t="s">
        <v>370</v>
      </c>
      <c r="C36" s="146" t="s">
        <v>390</v>
      </c>
      <c r="D36" s="142" t="s">
        <v>379</v>
      </c>
      <c r="E36" s="144" t="s">
        <v>10</v>
      </c>
      <c r="F36" s="144">
        <v>18170.87</v>
      </c>
      <c r="G36" s="4">
        <v>0</v>
      </c>
    </row>
    <row r="37" spans="1:7" ht="28.9" customHeight="1">
      <c r="A37" s="1"/>
      <c r="B37" s="140" t="s">
        <v>371</v>
      </c>
      <c r="C37" s="146" t="s">
        <v>390</v>
      </c>
      <c r="D37" s="142" t="s">
        <v>380</v>
      </c>
      <c r="E37" s="144" t="s">
        <v>10</v>
      </c>
      <c r="F37" s="144">
        <v>18170.87</v>
      </c>
      <c r="G37" s="4">
        <v>0</v>
      </c>
    </row>
    <row r="38" spans="1:7" ht="28.9" customHeight="1">
      <c r="A38" s="1"/>
      <c r="B38" s="140" t="s">
        <v>372</v>
      </c>
      <c r="C38" s="146" t="s">
        <v>390</v>
      </c>
      <c r="D38" s="142" t="s">
        <v>381</v>
      </c>
      <c r="E38" s="144" t="s">
        <v>10</v>
      </c>
      <c r="F38" s="144">
        <v>18170.87</v>
      </c>
      <c r="G38" s="4">
        <v>0</v>
      </c>
    </row>
    <row r="39" spans="1:7" ht="28.9" customHeight="1">
      <c r="A39" s="1"/>
      <c r="B39" s="140" t="s">
        <v>373</v>
      </c>
      <c r="C39" s="146" t="s">
        <v>390</v>
      </c>
      <c r="D39" s="142" t="s">
        <v>382</v>
      </c>
      <c r="E39" s="144" t="s">
        <v>10</v>
      </c>
      <c r="F39" s="144">
        <v>18170.87</v>
      </c>
      <c r="G39" s="4">
        <v>0</v>
      </c>
    </row>
    <row r="40" spans="1:7" ht="28.9" customHeight="1">
      <c r="A40" s="1"/>
      <c r="B40" s="140" t="s">
        <v>227</v>
      </c>
      <c r="C40" s="146" t="s">
        <v>390</v>
      </c>
      <c r="D40" s="142" t="s">
        <v>233</v>
      </c>
      <c r="E40" s="144" t="s">
        <v>10</v>
      </c>
      <c r="F40" s="144">
        <v>253200</v>
      </c>
      <c r="G40" s="4">
        <v>0</v>
      </c>
    </row>
    <row r="41" spans="1:7" ht="68.25">
      <c r="A41" s="1"/>
      <c r="B41" s="140" t="s">
        <v>228</v>
      </c>
      <c r="C41" s="146" t="s">
        <v>390</v>
      </c>
      <c r="D41" s="142" t="s">
        <v>234</v>
      </c>
      <c r="E41" s="144" t="s">
        <v>10</v>
      </c>
      <c r="F41" s="144">
        <v>207700</v>
      </c>
      <c r="G41" s="4">
        <v>0</v>
      </c>
    </row>
    <row r="42" spans="1:7" ht="28.9" customHeight="1">
      <c r="A42" s="1"/>
      <c r="B42" s="140" t="s">
        <v>229</v>
      </c>
      <c r="C42" s="146" t="s">
        <v>390</v>
      </c>
      <c r="D42" s="142" t="s">
        <v>235</v>
      </c>
      <c r="E42" s="144" t="s">
        <v>10</v>
      </c>
      <c r="F42" s="144">
        <v>207700</v>
      </c>
      <c r="G42" s="4">
        <v>0</v>
      </c>
    </row>
    <row r="43" spans="1:7" ht="28.9" customHeight="1">
      <c r="A43" s="1"/>
      <c r="B43" s="140" t="s">
        <v>230</v>
      </c>
      <c r="C43" s="146" t="s">
        <v>390</v>
      </c>
      <c r="D43" s="142" t="s">
        <v>236</v>
      </c>
      <c r="E43" s="144" t="s">
        <v>10</v>
      </c>
      <c r="F43" s="144">
        <v>207700</v>
      </c>
      <c r="G43" s="4">
        <v>0</v>
      </c>
    </row>
    <row r="44" spans="1:7" ht="28.9" customHeight="1">
      <c r="A44" s="1"/>
      <c r="B44" s="140" t="s">
        <v>231</v>
      </c>
      <c r="C44" s="146" t="s">
        <v>390</v>
      </c>
      <c r="D44" s="142" t="s">
        <v>237</v>
      </c>
      <c r="E44" s="144" t="s">
        <v>10</v>
      </c>
      <c r="F44" s="144">
        <v>207700</v>
      </c>
      <c r="G44" s="4">
        <v>0</v>
      </c>
    </row>
    <row r="45" spans="1:7" ht="14.45" customHeight="1">
      <c r="A45" s="1"/>
      <c r="B45" s="140" t="s">
        <v>374</v>
      </c>
      <c r="C45" s="146" t="s">
        <v>390</v>
      </c>
      <c r="D45" s="142" t="s">
        <v>383</v>
      </c>
      <c r="E45" s="144" t="s">
        <v>10</v>
      </c>
      <c r="F45" s="144">
        <v>45500</v>
      </c>
      <c r="G45" s="4">
        <v>0</v>
      </c>
    </row>
    <row r="46" spans="1:7" ht="14.45" customHeight="1">
      <c r="A46" s="1"/>
      <c r="B46" s="140" t="s">
        <v>375</v>
      </c>
      <c r="C46" s="146" t="s">
        <v>390</v>
      </c>
      <c r="D46" s="142" t="s">
        <v>384</v>
      </c>
      <c r="E46" s="144" t="s">
        <v>10</v>
      </c>
      <c r="F46" s="144">
        <v>45500</v>
      </c>
      <c r="G46" s="4">
        <v>0</v>
      </c>
    </row>
    <row r="47" spans="1:7" ht="14.45" customHeight="1">
      <c r="A47" s="1"/>
      <c r="B47" s="140" t="s">
        <v>376</v>
      </c>
      <c r="C47" s="146" t="s">
        <v>390</v>
      </c>
      <c r="D47" s="142" t="s">
        <v>385</v>
      </c>
      <c r="E47" s="144" t="s">
        <v>10</v>
      </c>
      <c r="F47" s="144">
        <v>45500</v>
      </c>
      <c r="G47" s="4">
        <v>0</v>
      </c>
    </row>
    <row r="48" spans="1:7">
      <c r="A48" s="1"/>
      <c r="B48" s="140" t="s">
        <v>231</v>
      </c>
      <c r="C48" s="146" t="s">
        <v>390</v>
      </c>
      <c r="D48" s="142" t="s">
        <v>386</v>
      </c>
      <c r="E48" s="144" t="s">
        <v>10</v>
      </c>
      <c r="F48" s="144">
        <v>45500</v>
      </c>
      <c r="G48" s="4">
        <v>0</v>
      </c>
    </row>
    <row r="49" spans="1:7" ht="14.45" customHeight="1">
      <c r="A49" s="1"/>
      <c r="B49" s="140" t="s">
        <v>30</v>
      </c>
      <c r="C49" s="146" t="s">
        <v>390</v>
      </c>
      <c r="D49" s="142" t="s">
        <v>193</v>
      </c>
      <c r="E49" s="144">
        <v>56402.74</v>
      </c>
      <c r="F49" s="144">
        <v>56402.74</v>
      </c>
      <c r="G49" s="4">
        <v>0</v>
      </c>
    </row>
    <row r="50" spans="1:7" ht="28.9" customHeight="1">
      <c r="A50" s="1"/>
      <c r="B50" s="140" t="s">
        <v>31</v>
      </c>
      <c r="C50" s="146" t="s">
        <v>390</v>
      </c>
      <c r="D50" s="142" t="s">
        <v>194</v>
      </c>
      <c r="E50" s="144">
        <v>56402.74</v>
      </c>
      <c r="F50" s="144">
        <v>56402.74</v>
      </c>
      <c r="G50" s="4">
        <f t="shared" si="0"/>
        <v>100</v>
      </c>
    </row>
    <row r="51" spans="1:7" ht="23.25">
      <c r="A51" s="1"/>
      <c r="B51" s="140" t="s">
        <v>32</v>
      </c>
      <c r="C51" s="146" t="s">
        <v>390</v>
      </c>
      <c r="D51" s="142" t="s">
        <v>195</v>
      </c>
      <c r="E51" s="144">
        <v>56402.74</v>
      </c>
      <c r="F51" s="144">
        <v>56402.74</v>
      </c>
      <c r="G51" s="4">
        <f t="shared" si="0"/>
        <v>100</v>
      </c>
    </row>
    <row r="52" spans="1:7">
      <c r="A52" s="1"/>
      <c r="B52" s="147" t="s">
        <v>33</v>
      </c>
      <c r="C52" s="148" t="s">
        <v>390</v>
      </c>
      <c r="D52" s="149" t="s">
        <v>196</v>
      </c>
      <c r="E52" s="150">
        <v>15054933.779999999</v>
      </c>
      <c r="F52" s="150">
        <v>14973947.4</v>
      </c>
      <c r="G52" s="8">
        <f t="shared" si="0"/>
        <v>99.462060868659634</v>
      </c>
    </row>
    <row r="53" spans="1:7" ht="28.9" customHeight="1">
      <c r="A53" s="1"/>
      <c r="B53" s="147" t="s">
        <v>34</v>
      </c>
      <c r="C53" s="148" t="s">
        <v>390</v>
      </c>
      <c r="D53" s="149" t="s">
        <v>197</v>
      </c>
      <c r="E53" s="150">
        <v>15054933.779999999</v>
      </c>
      <c r="F53" s="150">
        <v>14973947.4</v>
      </c>
      <c r="G53" s="8">
        <f t="shared" si="0"/>
        <v>99.462060868659634</v>
      </c>
    </row>
    <row r="54" spans="1:7" ht="23.25">
      <c r="A54" s="1"/>
      <c r="B54" s="140" t="s">
        <v>35</v>
      </c>
      <c r="C54" s="146" t="s">
        <v>390</v>
      </c>
      <c r="D54" s="142" t="s">
        <v>198</v>
      </c>
      <c r="E54" s="144">
        <v>10715552</v>
      </c>
      <c r="F54" s="144">
        <v>10715552</v>
      </c>
      <c r="G54" s="4">
        <f t="shared" si="0"/>
        <v>100</v>
      </c>
    </row>
    <row r="55" spans="1:7" ht="28.9" customHeight="1">
      <c r="A55" s="1"/>
      <c r="B55" s="140" t="s">
        <v>36</v>
      </c>
      <c r="C55" s="146" t="s">
        <v>390</v>
      </c>
      <c r="D55" s="142" t="s">
        <v>199</v>
      </c>
      <c r="E55" s="144">
        <v>10715552</v>
      </c>
      <c r="F55" s="144">
        <v>10715552</v>
      </c>
      <c r="G55" s="4">
        <f t="shared" si="0"/>
        <v>100</v>
      </c>
    </row>
    <row r="56" spans="1:7" ht="14.45" customHeight="1">
      <c r="A56" s="1"/>
      <c r="B56" s="140" t="s">
        <v>37</v>
      </c>
      <c r="C56" s="146" t="s">
        <v>390</v>
      </c>
      <c r="D56" s="142" t="s">
        <v>200</v>
      </c>
      <c r="E56" s="144">
        <v>10715552</v>
      </c>
      <c r="F56" s="144">
        <v>10715552</v>
      </c>
      <c r="G56" s="4">
        <f t="shared" si="0"/>
        <v>100</v>
      </c>
    </row>
    <row r="57" spans="1:7" ht="23.25">
      <c r="A57" s="1"/>
      <c r="B57" s="140" t="s">
        <v>38</v>
      </c>
      <c r="C57" s="146" t="s">
        <v>390</v>
      </c>
      <c r="D57" s="142" t="s">
        <v>201</v>
      </c>
      <c r="E57" s="144">
        <v>10715552</v>
      </c>
      <c r="F57" s="144">
        <v>10715552</v>
      </c>
      <c r="G57" s="4">
        <f t="shared" si="0"/>
        <v>100</v>
      </c>
    </row>
    <row r="58" spans="1:7" ht="23.25">
      <c r="A58" s="1"/>
      <c r="B58" s="140" t="s">
        <v>39</v>
      </c>
      <c r="C58" s="146" t="s">
        <v>390</v>
      </c>
      <c r="D58" s="142" t="s">
        <v>202</v>
      </c>
      <c r="E58" s="144">
        <v>1000000</v>
      </c>
      <c r="F58" s="144">
        <v>1000000</v>
      </c>
      <c r="G58" s="4">
        <f t="shared" si="0"/>
        <v>100</v>
      </c>
    </row>
    <row r="59" spans="1:7">
      <c r="A59" s="1"/>
      <c r="B59" s="140" t="s">
        <v>40</v>
      </c>
      <c r="C59" s="146" t="s">
        <v>390</v>
      </c>
      <c r="D59" s="142" t="s">
        <v>203</v>
      </c>
      <c r="E59" s="144">
        <v>1000000</v>
      </c>
      <c r="F59" s="144">
        <v>1000000</v>
      </c>
      <c r="G59" s="4">
        <f t="shared" si="0"/>
        <v>100</v>
      </c>
    </row>
    <row r="60" spans="1:7" ht="28.9" customHeight="1">
      <c r="A60" s="1"/>
      <c r="B60" s="140" t="s">
        <v>41</v>
      </c>
      <c r="C60" s="146" t="s">
        <v>390</v>
      </c>
      <c r="D60" s="142" t="s">
        <v>204</v>
      </c>
      <c r="E60" s="144">
        <v>1000000</v>
      </c>
      <c r="F60" s="144">
        <v>1000000</v>
      </c>
      <c r="G60" s="4">
        <f t="shared" si="0"/>
        <v>100</v>
      </c>
    </row>
    <row r="61" spans="1:7" ht="28.9" customHeight="1">
      <c r="A61" s="1"/>
      <c r="B61" s="140" t="s">
        <v>41</v>
      </c>
      <c r="C61" s="146" t="s">
        <v>390</v>
      </c>
      <c r="D61" s="142" t="s">
        <v>205</v>
      </c>
      <c r="E61" s="144">
        <v>1000000</v>
      </c>
      <c r="F61" s="144">
        <v>1000000</v>
      </c>
      <c r="G61" s="4">
        <f t="shared" si="0"/>
        <v>100</v>
      </c>
    </row>
    <row r="62" spans="1:7" ht="14.45" customHeight="1">
      <c r="B62" s="140" t="s">
        <v>42</v>
      </c>
      <c r="C62" s="146" t="s">
        <v>390</v>
      </c>
      <c r="D62" s="142" t="s">
        <v>206</v>
      </c>
      <c r="E62" s="144">
        <v>44909</v>
      </c>
      <c r="F62" s="144">
        <v>44909</v>
      </c>
      <c r="G62" s="4">
        <f t="shared" si="0"/>
        <v>100</v>
      </c>
    </row>
    <row r="63" spans="1:7" ht="32.450000000000003" customHeight="1">
      <c r="B63" s="140" t="s">
        <v>207</v>
      </c>
      <c r="C63" s="146" t="s">
        <v>390</v>
      </c>
      <c r="D63" s="142" t="s">
        <v>208</v>
      </c>
      <c r="E63" s="144">
        <v>44909</v>
      </c>
      <c r="F63" s="144">
        <v>44909</v>
      </c>
      <c r="G63" s="4">
        <f t="shared" si="0"/>
        <v>100</v>
      </c>
    </row>
    <row r="64" spans="1:7" ht="34.15" customHeight="1">
      <c r="B64" s="140" t="s">
        <v>209</v>
      </c>
      <c r="C64" s="146" t="s">
        <v>390</v>
      </c>
      <c r="D64" s="142" t="s">
        <v>210</v>
      </c>
      <c r="E64" s="144">
        <v>44909</v>
      </c>
      <c r="F64" s="144">
        <v>44909</v>
      </c>
      <c r="G64" s="4">
        <f t="shared" si="0"/>
        <v>100</v>
      </c>
    </row>
    <row r="65" spans="2:7" ht="23.45" customHeight="1">
      <c r="B65" s="140" t="s">
        <v>43</v>
      </c>
      <c r="C65" s="146" t="s">
        <v>390</v>
      </c>
      <c r="D65" s="142" t="s">
        <v>211</v>
      </c>
      <c r="E65" s="144">
        <v>3294472.78</v>
      </c>
      <c r="F65" s="144">
        <v>3213486.4</v>
      </c>
      <c r="G65" s="4">
        <f t="shared" si="0"/>
        <v>97.541749912409358</v>
      </c>
    </row>
    <row r="66" spans="2:7" ht="28.9" customHeight="1">
      <c r="B66" s="140" t="s">
        <v>44</v>
      </c>
      <c r="C66" s="146" t="s">
        <v>390</v>
      </c>
      <c r="D66" s="142" t="s">
        <v>212</v>
      </c>
      <c r="E66" s="144">
        <v>3144472.78</v>
      </c>
      <c r="F66" s="144">
        <v>3063486.4</v>
      </c>
      <c r="G66" s="4">
        <f t="shared" si="0"/>
        <v>97.424484622188402</v>
      </c>
    </row>
    <row r="67" spans="2:7" ht="79.5">
      <c r="B67" s="140" t="s">
        <v>45</v>
      </c>
      <c r="C67" s="146" t="s">
        <v>390</v>
      </c>
      <c r="D67" s="142" t="s">
        <v>213</v>
      </c>
      <c r="E67" s="144">
        <v>50000</v>
      </c>
      <c r="F67" s="144">
        <v>25221.48</v>
      </c>
      <c r="G67" s="4">
        <f t="shared" si="0"/>
        <v>50.442960000000006</v>
      </c>
    </row>
    <row r="68" spans="2:7" ht="60.6" customHeight="1">
      <c r="B68" s="140" t="s">
        <v>214</v>
      </c>
      <c r="C68" s="146" t="s">
        <v>390</v>
      </c>
      <c r="D68" s="142" t="s">
        <v>215</v>
      </c>
      <c r="E68" s="144">
        <v>150000</v>
      </c>
      <c r="F68" s="144">
        <v>150000</v>
      </c>
      <c r="G68" s="4">
        <f t="shared" si="0"/>
        <v>100</v>
      </c>
    </row>
    <row r="69" spans="2:7" ht="68.25">
      <c r="B69" s="140" t="s">
        <v>46</v>
      </c>
      <c r="C69" s="146" t="s">
        <v>390</v>
      </c>
      <c r="D69" s="142" t="s">
        <v>216</v>
      </c>
      <c r="E69" s="144">
        <v>2004472.78</v>
      </c>
      <c r="F69" s="144">
        <v>1948832.78</v>
      </c>
      <c r="G69" s="4">
        <f t="shared" si="0"/>
        <v>97.224207754020981</v>
      </c>
    </row>
    <row r="70" spans="2:7" ht="68.25">
      <c r="B70" s="140" t="s">
        <v>377</v>
      </c>
      <c r="C70" s="146" t="s">
        <v>390</v>
      </c>
      <c r="D70" s="142" t="s">
        <v>387</v>
      </c>
      <c r="E70" s="144">
        <v>80000</v>
      </c>
      <c r="F70" s="144">
        <v>80000</v>
      </c>
      <c r="G70" s="4">
        <f t="shared" si="0"/>
        <v>100</v>
      </c>
    </row>
    <row r="71" spans="2:7" ht="79.5">
      <c r="B71" s="140" t="s">
        <v>378</v>
      </c>
      <c r="C71" s="146" t="s">
        <v>390</v>
      </c>
      <c r="D71" s="142" t="s">
        <v>388</v>
      </c>
      <c r="E71" s="144">
        <v>360000</v>
      </c>
      <c r="F71" s="144">
        <v>360000</v>
      </c>
      <c r="G71" s="4">
        <f t="shared" si="0"/>
        <v>100</v>
      </c>
    </row>
    <row r="72" spans="2:7">
      <c r="B72" s="140" t="s">
        <v>231</v>
      </c>
      <c r="C72" s="146" t="s">
        <v>390</v>
      </c>
      <c r="D72" s="142" t="s">
        <v>389</v>
      </c>
      <c r="E72" s="144">
        <v>500000</v>
      </c>
      <c r="F72" s="144">
        <v>499432.14</v>
      </c>
      <c r="G72" s="4">
        <f t="shared" si="0"/>
        <v>99.886428000000009</v>
      </c>
    </row>
    <row r="73" spans="2:7" ht="23.25">
      <c r="B73" s="140" t="s">
        <v>47</v>
      </c>
      <c r="C73" s="146" t="s">
        <v>390</v>
      </c>
      <c r="D73" s="142" t="s">
        <v>217</v>
      </c>
      <c r="E73" s="144">
        <v>150000</v>
      </c>
      <c r="F73" s="144">
        <v>150000</v>
      </c>
      <c r="G73" s="4">
        <f t="shared" si="0"/>
        <v>100</v>
      </c>
    </row>
    <row r="74" spans="2:7" ht="23.25">
      <c r="B74" s="140" t="s">
        <v>48</v>
      </c>
      <c r="C74" s="146" t="s">
        <v>390</v>
      </c>
      <c r="D74" s="142" t="s">
        <v>218</v>
      </c>
      <c r="E74" s="144">
        <v>150000</v>
      </c>
      <c r="F74" s="144">
        <v>150000</v>
      </c>
      <c r="G74" s="4">
        <f t="shared" si="0"/>
        <v>100</v>
      </c>
    </row>
    <row r="75" spans="2:7" ht="57">
      <c r="B75" s="140" t="s">
        <v>49</v>
      </c>
      <c r="C75" s="146" t="s">
        <v>390</v>
      </c>
      <c r="D75" s="142" t="s">
        <v>219</v>
      </c>
      <c r="E75" s="144">
        <v>150000</v>
      </c>
      <c r="F75" s="144">
        <v>150000</v>
      </c>
      <c r="G75" s="4">
        <f t="shared" si="0"/>
        <v>100</v>
      </c>
    </row>
  </sheetData>
  <mergeCells count="5">
    <mergeCell ref="D1:G1"/>
    <mergeCell ref="D2:G2"/>
    <mergeCell ref="D3:G3"/>
    <mergeCell ref="D4:G4"/>
    <mergeCell ref="B5:E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5"/>
  <sheetViews>
    <sheetView workbookViewId="0">
      <selection activeCell="J9" sqref="J9"/>
    </sheetView>
  </sheetViews>
  <sheetFormatPr defaultRowHeight="15"/>
  <cols>
    <col min="1" max="1" width="35" customWidth="1"/>
    <col min="2" max="2" width="21" customWidth="1"/>
    <col min="3" max="3" width="13.140625" customWidth="1"/>
    <col min="4" max="4" width="14.7109375" customWidth="1"/>
    <col min="5" max="5" width="8" customWidth="1"/>
  </cols>
  <sheetData>
    <row r="1" spans="1:5">
      <c r="B1" s="176" t="s">
        <v>241</v>
      </c>
      <c r="C1" s="176"/>
      <c r="D1" s="176"/>
      <c r="E1" s="176"/>
    </row>
    <row r="2" spans="1:5">
      <c r="B2" s="176" t="s">
        <v>431</v>
      </c>
      <c r="C2" s="176"/>
      <c r="D2" s="176"/>
      <c r="E2" s="176"/>
    </row>
    <row r="3" spans="1:5">
      <c r="B3" s="176" t="s">
        <v>367</v>
      </c>
      <c r="C3" s="176"/>
      <c r="D3" s="176"/>
      <c r="E3" s="176"/>
    </row>
    <row r="4" spans="1:5">
      <c r="B4" s="176" t="s">
        <v>424</v>
      </c>
      <c r="C4" s="176"/>
      <c r="D4" s="176"/>
      <c r="E4" s="176"/>
    </row>
    <row r="5" spans="1:5" ht="14.45" customHeight="1">
      <c r="A5" s="179" t="s">
        <v>418</v>
      </c>
      <c r="B5" s="180"/>
      <c r="C5" s="180"/>
      <c r="D5" s="180"/>
      <c r="E5" s="180"/>
    </row>
    <row r="6" spans="1:5">
      <c r="A6" s="180"/>
      <c r="B6" s="180"/>
      <c r="C6" s="180"/>
      <c r="D6" s="180"/>
      <c r="E6" s="180"/>
    </row>
    <row r="8" spans="1:5" ht="60">
      <c r="A8" s="3" t="s">
        <v>0</v>
      </c>
      <c r="B8" s="3" t="s">
        <v>1</v>
      </c>
      <c r="C8" s="3" t="s">
        <v>2</v>
      </c>
      <c r="D8" s="3" t="s">
        <v>3</v>
      </c>
      <c r="E8" s="3" t="s">
        <v>50</v>
      </c>
    </row>
    <row r="9" spans="1:5" ht="15.75" thickBot="1">
      <c r="A9" s="3">
        <v>1</v>
      </c>
      <c r="B9" s="3">
        <v>2</v>
      </c>
      <c r="C9" s="5">
        <v>3</v>
      </c>
      <c r="D9" s="5">
        <v>4</v>
      </c>
      <c r="E9" s="5">
        <v>5</v>
      </c>
    </row>
    <row r="10" spans="1:5">
      <c r="A10" s="151" t="s">
        <v>4</v>
      </c>
      <c r="B10" s="141" t="s">
        <v>391</v>
      </c>
      <c r="C10" s="154">
        <v>15884118.52</v>
      </c>
      <c r="D10" s="154">
        <v>16008853.460000001</v>
      </c>
      <c r="E10" s="8">
        <f t="shared" ref="E10" si="0">D10/C10*100</f>
        <v>100.78528084415225</v>
      </c>
    </row>
    <row r="11" spans="1:5">
      <c r="A11" s="139" t="s">
        <v>6</v>
      </c>
      <c r="B11" s="141"/>
      <c r="C11" s="143"/>
      <c r="D11" s="143"/>
      <c r="E11" s="4"/>
    </row>
    <row r="12" spans="1:5" ht="23.25">
      <c r="A12" s="147" t="s">
        <v>7</v>
      </c>
      <c r="B12" s="149" t="s">
        <v>168</v>
      </c>
      <c r="C12" s="150">
        <v>829184.74</v>
      </c>
      <c r="D12" s="150">
        <v>1034906.06</v>
      </c>
      <c r="E12" s="8">
        <f>D12/C12*100</f>
        <v>124.81007067255001</v>
      </c>
    </row>
    <row r="13" spans="1:5">
      <c r="A13" s="140" t="s">
        <v>8</v>
      </c>
      <c r="B13" s="142" t="s">
        <v>169</v>
      </c>
      <c r="C13" s="144">
        <v>25000</v>
      </c>
      <c r="D13" s="144">
        <v>41915.440000000002</v>
      </c>
      <c r="E13" s="4">
        <f t="shared" ref="E13:E76" si="1">D13/C13*100</f>
        <v>167.66176000000002</v>
      </c>
    </row>
    <row r="14" spans="1:5">
      <c r="A14" s="140" t="s">
        <v>9</v>
      </c>
      <c r="B14" s="142" t="s">
        <v>170</v>
      </c>
      <c r="C14" s="144">
        <v>25000</v>
      </c>
      <c r="D14" s="144">
        <v>41915.440000000002</v>
      </c>
      <c r="E14" s="4">
        <f t="shared" si="1"/>
        <v>167.66176000000002</v>
      </c>
    </row>
    <row r="15" spans="1:5" ht="147">
      <c r="A15" s="140" t="s">
        <v>368</v>
      </c>
      <c r="B15" s="142" t="s">
        <v>171</v>
      </c>
      <c r="C15" s="144">
        <v>25000</v>
      </c>
      <c r="D15" s="144">
        <v>41915.440000000002</v>
      </c>
      <c r="E15" s="4">
        <f t="shared" si="1"/>
        <v>167.66176000000002</v>
      </c>
    </row>
    <row r="16" spans="1:5" ht="180.75">
      <c r="A16" s="140" t="s">
        <v>369</v>
      </c>
      <c r="B16" s="142" t="s">
        <v>172</v>
      </c>
      <c r="C16" s="144">
        <v>25000</v>
      </c>
      <c r="D16" s="144">
        <v>41915.440000000002</v>
      </c>
      <c r="E16" s="4">
        <f t="shared" si="1"/>
        <v>167.66176000000002</v>
      </c>
    </row>
    <row r="17" spans="1:5">
      <c r="A17" s="140" t="s">
        <v>11</v>
      </c>
      <c r="B17" s="142" t="s">
        <v>173</v>
      </c>
      <c r="C17" s="144">
        <v>1000</v>
      </c>
      <c r="D17" s="144">
        <v>16608.349999999999</v>
      </c>
      <c r="E17" s="4">
        <f t="shared" si="1"/>
        <v>1660.8349999999998</v>
      </c>
    </row>
    <row r="18" spans="1:5" ht="34.5">
      <c r="A18" s="140" t="s">
        <v>12</v>
      </c>
      <c r="B18" s="142" t="s">
        <v>174</v>
      </c>
      <c r="C18" s="144">
        <v>1000</v>
      </c>
      <c r="D18" s="144">
        <v>16608.349999999999</v>
      </c>
      <c r="E18" s="4">
        <f t="shared" si="1"/>
        <v>1660.8349999999998</v>
      </c>
    </row>
    <row r="19" spans="1:5" ht="45.75">
      <c r="A19" s="140" t="s">
        <v>13</v>
      </c>
      <c r="B19" s="142" t="s">
        <v>175</v>
      </c>
      <c r="C19" s="144">
        <v>1000</v>
      </c>
      <c r="D19" s="144">
        <v>16608.349999999999</v>
      </c>
      <c r="E19" s="4">
        <f t="shared" si="1"/>
        <v>1660.8349999999998</v>
      </c>
    </row>
    <row r="20" spans="1:5" ht="45.75">
      <c r="A20" s="140" t="s">
        <v>13</v>
      </c>
      <c r="B20" s="142" t="s">
        <v>176</v>
      </c>
      <c r="C20" s="144">
        <v>1000</v>
      </c>
      <c r="D20" s="144">
        <v>16608.349999999999</v>
      </c>
      <c r="E20" s="4">
        <f t="shared" si="1"/>
        <v>1660.8349999999998</v>
      </c>
    </row>
    <row r="21" spans="1:5" ht="79.5">
      <c r="A21" s="140" t="s">
        <v>14</v>
      </c>
      <c r="B21" s="142" t="s">
        <v>177</v>
      </c>
      <c r="C21" s="144">
        <v>1000</v>
      </c>
      <c r="D21" s="144">
        <v>16608.349999999999</v>
      </c>
      <c r="E21" s="4">
        <f t="shared" si="1"/>
        <v>1660.8349999999998</v>
      </c>
    </row>
    <row r="22" spans="1:5">
      <c r="A22" s="140" t="s">
        <v>15</v>
      </c>
      <c r="B22" s="142" t="s">
        <v>178</v>
      </c>
      <c r="C22" s="144">
        <v>100000</v>
      </c>
      <c r="D22" s="144">
        <v>266634.86</v>
      </c>
      <c r="E22" s="4">
        <f t="shared" si="1"/>
        <v>266.63486</v>
      </c>
    </row>
    <row r="23" spans="1:5">
      <c r="A23" s="140" t="s">
        <v>16</v>
      </c>
      <c r="B23" s="142" t="s">
        <v>179</v>
      </c>
      <c r="C23" s="144">
        <v>50000</v>
      </c>
      <c r="D23" s="144">
        <v>152232.65</v>
      </c>
      <c r="E23" s="4">
        <f t="shared" si="1"/>
        <v>304.46529999999996</v>
      </c>
    </row>
    <row r="24" spans="1:5" ht="57">
      <c r="A24" s="140" t="s">
        <v>17</v>
      </c>
      <c r="B24" s="142" t="s">
        <v>180</v>
      </c>
      <c r="C24" s="144">
        <v>50000</v>
      </c>
      <c r="D24" s="144">
        <v>152232.65</v>
      </c>
      <c r="E24" s="4">
        <f t="shared" si="1"/>
        <v>304.46529999999996</v>
      </c>
    </row>
    <row r="25" spans="1:5" ht="90.75">
      <c r="A25" s="140" t="s">
        <v>18</v>
      </c>
      <c r="B25" s="142" t="s">
        <v>181</v>
      </c>
      <c r="C25" s="144">
        <v>50000</v>
      </c>
      <c r="D25" s="144">
        <v>152232.65</v>
      </c>
      <c r="E25" s="4">
        <f t="shared" si="1"/>
        <v>304.46529999999996</v>
      </c>
    </row>
    <row r="26" spans="1:5">
      <c r="A26" s="140" t="s">
        <v>19</v>
      </c>
      <c r="B26" s="142" t="s">
        <v>182</v>
      </c>
      <c r="C26" s="144">
        <v>50000</v>
      </c>
      <c r="D26" s="144">
        <v>114402.21</v>
      </c>
      <c r="E26" s="4">
        <f t="shared" si="1"/>
        <v>228.80442000000002</v>
      </c>
    </row>
    <row r="27" spans="1:5">
      <c r="A27" s="140" t="s">
        <v>20</v>
      </c>
      <c r="B27" s="142" t="s">
        <v>183</v>
      </c>
      <c r="C27" s="144" t="s">
        <v>10</v>
      </c>
      <c r="D27" s="144">
        <v>3794</v>
      </c>
      <c r="E27" s="4">
        <v>0</v>
      </c>
    </row>
    <row r="28" spans="1:5" ht="45.75">
      <c r="A28" s="140" t="s">
        <v>21</v>
      </c>
      <c r="B28" s="142" t="s">
        <v>184</v>
      </c>
      <c r="C28" s="144" t="s">
        <v>10</v>
      </c>
      <c r="D28" s="144">
        <v>3794</v>
      </c>
      <c r="E28" s="4">
        <v>0</v>
      </c>
    </row>
    <row r="29" spans="1:5" ht="79.5">
      <c r="A29" s="140" t="s">
        <v>22</v>
      </c>
      <c r="B29" s="142" t="s">
        <v>185</v>
      </c>
      <c r="C29" s="144" t="s">
        <v>10</v>
      </c>
      <c r="D29" s="144">
        <v>3794</v>
      </c>
      <c r="E29" s="4">
        <v>0</v>
      </c>
    </row>
    <row r="30" spans="1:5">
      <c r="A30" s="140" t="s">
        <v>23</v>
      </c>
      <c r="B30" s="142" t="s">
        <v>186</v>
      </c>
      <c r="C30" s="144">
        <v>50000</v>
      </c>
      <c r="D30" s="144">
        <v>110608.21</v>
      </c>
      <c r="E30" s="4">
        <f t="shared" si="1"/>
        <v>221.21642000000003</v>
      </c>
    </row>
    <row r="31" spans="1:5" ht="45.75">
      <c r="A31" s="140" t="s">
        <v>24</v>
      </c>
      <c r="B31" s="142" t="s">
        <v>187</v>
      </c>
      <c r="C31" s="144">
        <v>50000</v>
      </c>
      <c r="D31" s="144">
        <v>110608.21</v>
      </c>
      <c r="E31" s="4">
        <f t="shared" si="1"/>
        <v>221.21642000000003</v>
      </c>
    </row>
    <row r="32" spans="1:5" ht="79.5">
      <c r="A32" s="140" t="s">
        <v>25</v>
      </c>
      <c r="B32" s="142" t="s">
        <v>188</v>
      </c>
      <c r="C32" s="144">
        <v>50000</v>
      </c>
      <c r="D32" s="144">
        <v>110608.21</v>
      </c>
      <c r="E32" s="4">
        <f t="shared" si="1"/>
        <v>221.21642000000003</v>
      </c>
    </row>
    <row r="33" spans="1:5" ht="45.75">
      <c r="A33" s="140" t="s">
        <v>26</v>
      </c>
      <c r="B33" s="142" t="s">
        <v>189</v>
      </c>
      <c r="C33" s="144">
        <v>646782</v>
      </c>
      <c r="D33" s="144">
        <v>381973.8</v>
      </c>
      <c r="E33" s="4">
        <f t="shared" si="1"/>
        <v>59.057580452146162</v>
      </c>
    </row>
    <row r="34" spans="1:5" ht="102">
      <c r="A34" s="140" t="s">
        <v>27</v>
      </c>
      <c r="B34" s="142" t="s">
        <v>190</v>
      </c>
      <c r="C34" s="144">
        <v>646782</v>
      </c>
      <c r="D34" s="144">
        <v>381973.8</v>
      </c>
      <c r="E34" s="4">
        <f t="shared" si="1"/>
        <v>59.057580452146162</v>
      </c>
    </row>
    <row r="35" spans="1:5" ht="90.75">
      <c r="A35" s="140" t="s">
        <v>28</v>
      </c>
      <c r="B35" s="142" t="s">
        <v>191</v>
      </c>
      <c r="C35" s="144">
        <v>646782</v>
      </c>
      <c r="D35" s="144">
        <v>381973.8</v>
      </c>
      <c r="E35" s="4">
        <f t="shared" si="1"/>
        <v>59.057580452146162</v>
      </c>
    </row>
    <row r="36" spans="1:5" ht="79.5">
      <c r="A36" s="140" t="s">
        <v>29</v>
      </c>
      <c r="B36" s="142" t="s">
        <v>192</v>
      </c>
      <c r="C36" s="144">
        <v>646782</v>
      </c>
      <c r="D36" s="144">
        <v>381973.8</v>
      </c>
      <c r="E36" s="4">
        <f t="shared" si="1"/>
        <v>59.057580452146162</v>
      </c>
    </row>
    <row r="37" spans="1:5" ht="34.5">
      <c r="A37" s="140" t="s">
        <v>370</v>
      </c>
      <c r="B37" s="142" t="s">
        <v>379</v>
      </c>
      <c r="C37" s="144" t="s">
        <v>10</v>
      </c>
      <c r="D37" s="144">
        <v>18170.87</v>
      </c>
      <c r="E37" s="4">
        <v>0</v>
      </c>
    </row>
    <row r="38" spans="1:5" ht="23.25">
      <c r="A38" s="140" t="s">
        <v>371</v>
      </c>
      <c r="B38" s="142" t="s">
        <v>380</v>
      </c>
      <c r="C38" s="144" t="s">
        <v>10</v>
      </c>
      <c r="D38" s="144">
        <v>18170.87</v>
      </c>
      <c r="E38" s="4">
        <v>0</v>
      </c>
    </row>
    <row r="39" spans="1:5" ht="34.5">
      <c r="A39" s="140" t="s">
        <v>372</v>
      </c>
      <c r="B39" s="142" t="s">
        <v>381</v>
      </c>
      <c r="C39" s="144" t="s">
        <v>10</v>
      </c>
      <c r="D39" s="144">
        <v>18170.87</v>
      </c>
      <c r="E39" s="4">
        <v>0</v>
      </c>
    </row>
    <row r="40" spans="1:5" ht="45.75">
      <c r="A40" s="140" t="s">
        <v>373</v>
      </c>
      <c r="B40" s="142" t="s">
        <v>382</v>
      </c>
      <c r="C40" s="144" t="s">
        <v>10</v>
      </c>
      <c r="D40" s="144">
        <v>18170.87</v>
      </c>
      <c r="E40" s="4">
        <v>0</v>
      </c>
    </row>
    <row r="41" spans="1:5" ht="34.5">
      <c r="A41" s="140" t="s">
        <v>227</v>
      </c>
      <c r="B41" s="142" t="s">
        <v>233</v>
      </c>
      <c r="C41" s="144" t="s">
        <v>10</v>
      </c>
      <c r="D41" s="144">
        <v>253200</v>
      </c>
      <c r="E41" s="4">
        <v>0</v>
      </c>
    </row>
    <row r="42" spans="1:5" ht="90.75">
      <c r="A42" s="140" t="s">
        <v>228</v>
      </c>
      <c r="B42" s="142" t="s">
        <v>234</v>
      </c>
      <c r="C42" s="144" t="s">
        <v>10</v>
      </c>
      <c r="D42" s="144">
        <v>207700</v>
      </c>
      <c r="E42" s="4">
        <v>0</v>
      </c>
    </row>
    <row r="43" spans="1:5" ht="102">
      <c r="A43" s="140" t="s">
        <v>229</v>
      </c>
      <c r="B43" s="142" t="s">
        <v>235</v>
      </c>
      <c r="C43" s="144" t="s">
        <v>10</v>
      </c>
      <c r="D43" s="144">
        <v>207700</v>
      </c>
      <c r="E43" s="4">
        <v>0</v>
      </c>
    </row>
    <row r="44" spans="1:5" ht="113.25">
      <c r="A44" s="140" t="s">
        <v>230</v>
      </c>
      <c r="B44" s="142" t="s">
        <v>236</v>
      </c>
      <c r="C44" s="144" t="s">
        <v>10</v>
      </c>
      <c r="D44" s="144">
        <v>207700</v>
      </c>
      <c r="E44" s="4">
        <v>0</v>
      </c>
    </row>
    <row r="45" spans="1:5">
      <c r="A45" s="140" t="s">
        <v>231</v>
      </c>
      <c r="B45" s="142" t="s">
        <v>237</v>
      </c>
      <c r="C45" s="144" t="s">
        <v>10</v>
      </c>
      <c r="D45" s="144">
        <v>207700</v>
      </c>
      <c r="E45" s="4">
        <v>0</v>
      </c>
    </row>
    <row r="46" spans="1:5" ht="45.75">
      <c r="A46" s="140" t="s">
        <v>374</v>
      </c>
      <c r="B46" s="142" t="s">
        <v>383</v>
      </c>
      <c r="C46" s="144" t="s">
        <v>10</v>
      </c>
      <c r="D46" s="144">
        <v>45500</v>
      </c>
      <c r="E46" s="4">
        <v>0</v>
      </c>
    </row>
    <row r="47" spans="1:5" ht="57">
      <c r="A47" s="140" t="s">
        <v>375</v>
      </c>
      <c r="B47" s="142" t="s">
        <v>384</v>
      </c>
      <c r="C47" s="144" t="s">
        <v>10</v>
      </c>
      <c r="D47" s="144">
        <v>45500</v>
      </c>
      <c r="E47" s="4">
        <v>0</v>
      </c>
    </row>
    <row r="48" spans="1:5" ht="57">
      <c r="A48" s="140" t="s">
        <v>376</v>
      </c>
      <c r="B48" s="142" t="s">
        <v>385</v>
      </c>
      <c r="C48" s="144" t="s">
        <v>10</v>
      </c>
      <c r="D48" s="144">
        <v>45500</v>
      </c>
      <c r="E48" s="4">
        <v>0</v>
      </c>
    </row>
    <row r="49" spans="1:5">
      <c r="A49" s="140" t="s">
        <v>231</v>
      </c>
      <c r="B49" s="142" t="s">
        <v>386</v>
      </c>
      <c r="C49" s="144" t="s">
        <v>10</v>
      </c>
      <c r="D49" s="144">
        <v>45500</v>
      </c>
      <c r="E49" s="4">
        <v>0</v>
      </c>
    </row>
    <row r="50" spans="1:5">
      <c r="A50" s="140" t="s">
        <v>30</v>
      </c>
      <c r="B50" s="142" t="s">
        <v>193</v>
      </c>
      <c r="C50" s="144">
        <v>56402.74</v>
      </c>
      <c r="D50" s="144">
        <v>56402.74</v>
      </c>
      <c r="E50" s="4">
        <v>0</v>
      </c>
    </row>
    <row r="51" spans="1:5">
      <c r="A51" s="140" t="s">
        <v>31</v>
      </c>
      <c r="B51" s="142" t="s">
        <v>194</v>
      </c>
      <c r="C51" s="144">
        <v>56402.74</v>
      </c>
      <c r="D51" s="144">
        <v>56402.74</v>
      </c>
      <c r="E51" s="4">
        <f t="shared" si="1"/>
        <v>100</v>
      </c>
    </row>
    <row r="52" spans="1:5" ht="23.25">
      <c r="A52" s="140" t="s">
        <v>32</v>
      </c>
      <c r="B52" s="142" t="s">
        <v>195</v>
      </c>
      <c r="C52" s="144">
        <v>56402.74</v>
      </c>
      <c r="D52" s="144">
        <v>56402.74</v>
      </c>
      <c r="E52" s="4">
        <f t="shared" si="1"/>
        <v>100</v>
      </c>
    </row>
    <row r="53" spans="1:5">
      <c r="A53" s="147" t="s">
        <v>33</v>
      </c>
      <c r="B53" s="149" t="s">
        <v>196</v>
      </c>
      <c r="C53" s="150">
        <v>15054933.779999999</v>
      </c>
      <c r="D53" s="150">
        <v>14973947.4</v>
      </c>
      <c r="E53" s="8">
        <f t="shared" si="1"/>
        <v>99.462060868659634</v>
      </c>
    </row>
    <row r="54" spans="1:5" ht="34.5">
      <c r="A54" s="147" t="s">
        <v>34</v>
      </c>
      <c r="B54" s="149" t="s">
        <v>197</v>
      </c>
      <c r="C54" s="150">
        <v>15054933.779999999</v>
      </c>
      <c r="D54" s="150">
        <v>14973947.4</v>
      </c>
      <c r="E54" s="8">
        <f t="shared" si="1"/>
        <v>99.462060868659634</v>
      </c>
    </row>
    <row r="55" spans="1:5" ht="23.25">
      <c r="A55" s="140" t="s">
        <v>35</v>
      </c>
      <c r="B55" s="142" t="s">
        <v>198</v>
      </c>
      <c r="C55" s="144">
        <v>10715552</v>
      </c>
      <c r="D55" s="144">
        <v>10715552</v>
      </c>
      <c r="E55" s="4">
        <f t="shared" si="1"/>
        <v>100</v>
      </c>
    </row>
    <row r="56" spans="1:5" ht="23.25">
      <c r="A56" s="140" t="s">
        <v>36</v>
      </c>
      <c r="B56" s="142" t="s">
        <v>199</v>
      </c>
      <c r="C56" s="144">
        <v>10715552</v>
      </c>
      <c r="D56" s="144">
        <v>10715552</v>
      </c>
      <c r="E56" s="4">
        <f t="shared" si="1"/>
        <v>100</v>
      </c>
    </row>
    <row r="57" spans="1:5" ht="45.75">
      <c r="A57" s="140" t="s">
        <v>37</v>
      </c>
      <c r="B57" s="142" t="s">
        <v>200</v>
      </c>
      <c r="C57" s="144">
        <v>10715552</v>
      </c>
      <c r="D57" s="144">
        <v>10715552</v>
      </c>
      <c r="E57" s="4">
        <f t="shared" si="1"/>
        <v>100</v>
      </c>
    </row>
    <row r="58" spans="1:5" ht="34.5">
      <c r="A58" s="140" t="s">
        <v>38</v>
      </c>
      <c r="B58" s="142" t="s">
        <v>201</v>
      </c>
      <c r="C58" s="144">
        <v>10715552</v>
      </c>
      <c r="D58" s="144">
        <v>10715552</v>
      </c>
      <c r="E58" s="4">
        <f t="shared" si="1"/>
        <v>100</v>
      </c>
    </row>
    <row r="59" spans="1:5" ht="34.5">
      <c r="A59" s="140" t="s">
        <v>39</v>
      </c>
      <c r="B59" s="142" t="s">
        <v>202</v>
      </c>
      <c r="C59" s="144">
        <v>1000000</v>
      </c>
      <c r="D59" s="144">
        <v>1000000</v>
      </c>
      <c r="E59" s="4">
        <f t="shared" si="1"/>
        <v>100</v>
      </c>
    </row>
    <row r="60" spans="1:5">
      <c r="A60" s="140" t="s">
        <v>40</v>
      </c>
      <c r="B60" s="142" t="s">
        <v>203</v>
      </c>
      <c r="C60" s="144">
        <v>1000000</v>
      </c>
      <c r="D60" s="144">
        <v>1000000</v>
      </c>
      <c r="E60" s="4">
        <f t="shared" si="1"/>
        <v>100</v>
      </c>
    </row>
    <row r="61" spans="1:5" ht="23.25">
      <c r="A61" s="140" t="s">
        <v>41</v>
      </c>
      <c r="B61" s="142" t="s">
        <v>204</v>
      </c>
      <c r="C61" s="144">
        <v>1000000</v>
      </c>
      <c r="D61" s="144">
        <v>1000000</v>
      </c>
      <c r="E61" s="4">
        <f t="shared" si="1"/>
        <v>100</v>
      </c>
    </row>
    <row r="62" spans="1:5" ht="23.25">
      <c r="A62" s="140" t="s">
        <v>41</v>
      </c>
      <c r="B62" s="142" t="s">
        <v>205</v>
      </c>
      <c r="C62" s="144">
        <v>1000000</v>
      </c>
      <c r="D62" s="144">
        <v>1000000</v>
      </c>
      <c r="E62" s="4">
        <f t="shared" si="1"/>
        <v>100</v>
      </c>
    </row>
    <row r="63" spans="1:5" ht="23.25">
      <c r="A63" s="140" t="s">
        <v>42</v>
      </c>
      <c r="B63" s="142" t="s">
        <v>206</v>
      </c>
      <c r="C63" s="144">
        <v>44909</v>
      </c>
      <c r="D63" s="144">
        <v>44909</v>
      </c>
      <c r="E63" s="4">
        <f t="shared" si="1"/>
        <v>100</v>
      </c>
    </row>
    <row r="64" spans="1:5" ht="57">
      <c r="A64" s="140" t="s">
        <v>207</v>
      </c>
      <c r="B64" s="142" t="s">
        <v>208</v>
      </c>
      <c r="C64" s="144">
        <v>44909</v>
      </c>
      <c r="D64" s="144">
        <v>44909</v>
      </c>
      <c r="E64" s="4">
        <f t="shared" si="1"/>
        <v>100</v>
      </c>
    </row>
    <row r="65" spans="1:5" ht="57">
      <c r="A65" s="140" t="s">
        <v>209</v>
      </c>
      <c r="B65" s="142" t="s">
        <v>210</v>
      </c>
      <c r="C65" s="144">
        <v>44909</v>
      </c>
      <c r="D65" s="144">
        <v>44909</v>
      </c>
      <c r="E65" s="4">
        <f t="shared" si="1"/>
        <v>100</v>
      </c>
    </row>
    <row r="66" spans="1:5">
      <c r="A66" s="140" t="s">
        <v>43</v>
      </c>
      <c r="B66" s="142" t="s">
        <v>211</v>
      </c>
      <c r="C66" s="144">
        <v>3294472.78</v>
      </c>
      <c r="D66" s="144">
        <v>3213486.4</v>
      </c>
      <c r="E66" s="4">
        <f t="shared" si="1"/>
        <v>97.541749912409358</v>
      </c>
    </row>
    <row r="67" spans="1:5" ht="79.5">
      <c r="A67" s="140" t="s">
        <v>44</v>
      </c>
      <c r="B67" s="142" t="s">
        <v>212</v>
      </c>
      <c r="C67" s="144">
        <v>3144472.78</v>
      </c>
      <c r="D67" s="144">
        <v>3063486.4</v>
      </c>
      <c r="E67" s="4">
        <f t="shared" si="1"/>
        <v>97.424484622188402</v>
      </c>
    </row>
    <row r="68" spans="1:5" ht="113.25">
      <c r="A68" s="140" t="s">
        <v>45</v>
      </c>
      <c r="B68" s="142" t="s">
        <v>213</v>
      </c>
      <c r="C68" s="144">
        <v>50000</v>
      </c>
      <c r="D68" s="144">
        <v>25221.48</v>
      </c>
      <c r="E68" s="4">
        <f t="shared" si="1"/>
        <v>50.442960000000006</v>
      </c>
    </row>
    <row r="69" spans="1:5" ht="102">
      <c r="A69" s="140" t="s">
        <v>214</v>
      </c>
      <c r="B69" s="142" t="s">
        <v>215</v>
      </c>
      <c r="C69" s="144">
        <v>150000</v>
      </c>
      <c r="D69" s="144">
        <v>150000</v>
      </c>
      <c r="E69" s="4">
        <f t="shared" si="1"/>
        <v>100</v>
      </c>
    </row>
    <row r="70" spans="1:5" ht="102">
      <c r="A70" s="140" t="s">
        <v>46</v>
      </c>
      <c r="B70" s="142" t="s">
        <v>216</v>
      </c>
      <c r="C70" s="144">
        <v>2004472.78</v>
      </c>
      <c r="D70" s="144">
        <v>1948832.78</v>
      </c>
      <c r="E70" s="4">
        <f t="shared" si="1"/>
        <v>97.224207754020981</v>
      </c>
    </row>
    <row r="71" spans="1:5" ht="102">
      <c r="A71" s="140" t="s">
        <v>377</v>
      </c>
      <c r="B71" s="142" t="s">
        <v>387</v>
      </c>
      <c r="C71" s="144">
        <v>80000</v>
      </c>
      <c r="D71" s="144">
        <v>80000</v>
      </c>
      <c r="E71" s="4">
        <f t="shared" si="1"/>
        <v>100</v>
      </c>
    </row>
    <row r="72" spans="1:5" ht="113.25">
      <c r="A72" s="140" t="s">
        <v>378</v>
      </c>
      <c r="B72" s="142" t="s">
        <v>388</v>
      </c>
      <c r="C72" s="144">
        <v>360000</v>
      </c>
      <c r="D72" s="144">
        <v>360000</v>
      </c>
      <c r="E72" s="4">
        <f t="shared" si="1"/>
        <v>100</v>
      </c>
    </row>
    <row r="73" spans="1:5">
      <c r="A73" s="140" t="s">
        <v>231</v>
      </c>
      <c r="B73" s="142" t="s">
        <v>389</v>
      </c>
      <c r="C73" s="144">
        <v>500000</v>
      </c>
      <c r="D73" s="144">
        <v>499432.14</v>
      </c>
      <c r="E73" s="4">
        <f t="shared" si="1"/>
        <v>99.886428000000009</v>
      </c>
    </row>
    <row r="74" spans="1:5" ht="23.25">
      <c r="A74" s="140" t="s">
        <v>47</v>
      </c>
      <c r="B74" s="142" t="s">
        <v>217</v>
      </c>
      <c r="C74" s="144">
        <v>150000</v>
      </c>
      <c r="D74" s="144">
        <v>150000</v>
      </c>
      <c r="E74" s="4">
        <f t="shared" si="1"/>
        <v>100</v>
      </c>
    </row>
    <row r="75" spans="1:5" ht="34.5">
      <c r="A75" s="140" t="s">
        <v>48</v>
      </c>
      <c r="B75" s="142" t="s">
        <v>218</v>
      </c>
      <c r="C75" s="144">
        <v>150000</v>
      </c>
      <c r="D75" s="144">
        <v>150000</v>
      </c>
      <c r="E75" s="4">
        <f t="shared" si="1"/>
        <v>100</v>
      </c>
    </row>
    <row r="76" spans="1:5" ht="90.75">
      <c r="A76" s="140" t="s">
        <v>49</v>
      </c>
      <c r="B76" s="142" t="s">
        <v>219</v>
      </c>
      <c r="C76" s="144">
        <v>150000</v>
      </c>
      <c r="D76" s="144">
        <v>150000</v>
      </c>
      <c r="E76" s="4">
        <f t="shared" si="1"/>
        <v>100</v>
      </c>
    </row>
    <row r="77" spans="1:5" ht="75">
      <c r="A77" s="3" t="s">
        <v>232</v>
      </c>
      <c r="B77" s="3" t="s">
        <v>238</v>
      </c>
      <c r="C77" s="3" t="s">
        <v>10</v>
      </c>
      <c r="D77" s="4">
        <v>-66921.259999999995</v>
      </c>
      <c r="E77" s="137"/>
    </row>
    <row r="78" spans="1:5" ht="75">
      <c r="A78" s="3" t="s">
        <v>232</v>
      </c>
      <c r="B78" s="3" t="s">
        <v>239</v>
      </c>
      <c r="C78" s="3" t="s">
        <v>10</v>
      </c>
      <c r="D78" s="4">
        <v>-8684.59</v>
      </c>
      <c r="E78" s="137"/>
    </row>
    <row r="79" spans="1:5" ht="75">
      <c r="A79" s="3" t="s">
        <v>232</v>
      </c>
      <c r="B79" s="3" t="s">
        <v>240</v>
      </c>
      <c r="C79" s="3" t="s">
        <v>10</v>
      </c>
      <c r="D79" s="4">
        <v>-58236.67</v>
      </c>
      <c r="E79" s="137"/>
    </row>
    <row r="80" spans="1:5">
      <c r="A80" s="2"/>
      <c r="B80" s="2"/>
      <c r="C80" s="2"/>
      <c r="D80" s="2"/>
      <c r="E80" s="2"/>
    </row>
    <row r="81" spans="1:5">
      <c r="A81" s="2"/>
      <c r="B81" s="2"/>
      <c r="C81" s="2"/>
      <c r="D81" s="2"/>
      <c r="E81" s="2"/>
    </row>
    <row r="82" spans="1:5">
      <c r="A82" s="2"/>
      <c r="B82" s="2"/>
      <c r="C82" s="2"/>
      <c r="D82" s="2"/>
      <c r="E82" s="2"/>
    </row>
    <row r="83" spans="1:5">
      <c r="A83" s="2"/>
      <c r="B83" s="2"/>
      <c r="C83" s="2"/>
      <c r="D83" s="2"/>
      <c r="E83" s="2"/>
    </row>
    <row r="84" spans="1:5">
      <c r="A84" s="2"/>
      <c r="B84" s="2"/>
      <c r="C84" s="2"/>
      <c r="D84" s="2"/>
      <c r="E84" s="2"/>
    </row>
    <row r="85" spans="1:5">
      <c r="A85" s="2"/>
      <c r="B85" s="2"/>
      <c r="C85" s="2"/>
      <c r="D85" s="2"/>
      <c r="E85" s="2"/>
    </row>
    <row r="86" spans="1:5">
      <c r="A86" s="2"/>
      <c r="B86" s="2"/>
      <c r="C86" s="2"/>
      <c r="D86" s="2"/>
      <c r="E86" s="2"/>
    </row>
    <row r="87" spans="1:5">
      <c r="A87" s="2"/>
      <c r="B87" s="2"/>
      <c r="C87" s="2"/>
      <c r="D87" s="2"/>
      <c r="E87" s="2"/>
    </row>
    <row r="88" spans="1:5">
      <c r="A88" s="2"/>
      <c r="B88" s="2"/>
      <c r="C88" s="2"/>
      <c r="D88" s="2"/>
      <c r="E88" s="2"/>
    </row>
    <row r="89" spans="1:5">
      <c r="A89" s="2"/>
      <c r="B89" s="2"/>
      <c r="C89" s="2"/>
      <c r="D89" s="2"/>
      <c r="E89" s="2"/>
    </row>
    <row r="90" spans="1:5">
      <c r="A90" s="2"/>
      <c r="B90" s="2"/>
      <c r="C90" s="2"/>
      <c r="D90" s="2"/>
      <c r="E90" s="2"/>
    </row>
    <row r="91" spans="1:5">
      <c r="A91" s="2"/>
      <c r="B91" s="2"/>
      <c r="C91" s="2"/>
      <c r="D91" s="2"/>
      <c r="E91" s="2"/>
    </row>
    <row r="92" spans="1:5">
      <c r="A92" s="2"/>
      <c r="B92" s="2"/>
      <c r="C92" s="2"/>
      <c r="D92" s="2"/>
      <c r="E92" s="2"/>
    </row>
    <row r="93" spans="1:5">
      <c r="A93" s="2"/>
      <c r="B93" s="2"/>
      <c r="C93" s="2"/>
      <c r="D93" s="2"/>
      <c r="E93" s="2"/>
    </row>
    <row r="94" spans="1:5">
      <c r="A94" s="2"/>
      <c r="B94" s="2"/>
      <c r="C94" s="2"/>
      <c r="D94" s="2"/>
      <c r="E94" s="2"/>
    </row>
    <row r="95" spans="1:5">
      <c r="A95" s="2"/>
      <c r="B95" s="2"/>
      <c r="C95" s="2"/>
      <c r="D95" s="2"/>
      <c r="E95" s="2"/>
    </row>
    <row r="96" spans="1:5">
      <c r="A96" s="2"/>
      <c r="B96" s="2"/>
      <c r="C96" s="2"/>
      <c r="D96" s="2"/>
      <c r="E96" s="2"/>
    </row>
    <row r="97" spans="1:5">
      <c r="A97" s="2"/>
      <c r="B97" s="2"/>
      <c r="C97" s="2"/>
      <c r="D97" s="2"/>
      <c r="E97" s="2"/>
    </row>
    <row r="98" spans="1:5">
      <c r="A98" s="2"/>
      <c r="B98" s="2"/>
      <c r="C98" s="2"/>
      <c r="D98" s="2"/>
      <c r="E98" s="2"/>
    </row>
    <row r="99" spans="1:5">
      <c r="A99" s="2"/>
      <c r="B99" s="2"/>
      <c r="C99" s="2"/>
      <c r="D99" s="2"/>
      <c r="E99" s="2"/>
    </row>
    <row r="100" spans="1:5">
      <c r="A100" s="2"/>
      <c r="B100" s="2"/>
      <c r="C100" s="2"/>
      <c r="D100" s="2"/>
      <c r="E100" s="2"/>
    </row>
    <row r="101" spans="1:5">
      <c r="A101" s="2"/>
      <c r="B101" s="2"/>
      <c r="C101" s="2"/>
      <c r="D101" s="2"/>
      <c r="E101" s="2"/>
    </row>
    <row r="102" spans="1:5">
      <c r="A102" s="2"/>
      <c r="B102" s="2"/>
      <c r="C102" s="2"/>
      <c r="D102" s="2"/>
      <c r="E102" s="2"/>
    </row>
    <row r="103" spans="1:5">
      <c r="A103" s="2"/>
      <c r="B103" s="2"/>
      <c r="C103" s="2"/>
      <c r="D103" s="2"/>
      <c r="E103" s="2"/>
    </row>
    <row r="104" spans="1:5">
      <c r="A104" s="2"/>
      <c r="B104" s="2"/>
      <c r="C104" s="2"/>
      <c r="D104" s="2"/>
      <c r="E104" s="2"/>
    </row>
    <row r="105" spans="1:5">
      <c r="A105" s="2"/>
      <c r="B105" s="2"/>
      <c r="C105" s="2"/>
      <c r="D105" s="2"/>
      <c r="E105" s="2"/>
    </row>
  </sheetData>
  <mergeCells count="5">
    <mergeCell ref="A5:E6"/>
    <mergeCell ref="B1:E1"/>
    <mergeCell ref="B2:E2"/>
    <mergeCell ref="B3:E3"/>
    <mergeCell ref="B4:E4"/>
  </mergeCells>
  <pageMargins left="0.7" right="0.7" top="0.75" bottom="0.75" header="0.3" footer="0.3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3"/>
  <sheetViews>
    <sheetView workbookViewId="0">
      <selection activeCell="M7" sqref="M7"/>
    </sheetView>
  </sheetViews>
  <sheetFormatPr defaultRowHeight="15"/>
  <cols>
    <col min="1" max="1" width="41.28515625" customWidth="1"/>
    <col min="2" max="2" width="5.28515625" customWidth="1"/>
    <col min="3" max="3" width="5.5703125" customWidth="1"/>
    <col min="4" max="4" width="7.7109375" customWidth="1"/>
    <col min="5" max="5" width="5.28515625" customWidth="1"/>
    <col min="6" max="6" width="6.140625" customWidth="1"/>
    <col min="7" max="7" width="11.85546875" customWidth="1"/>
    <col min="8" max="8" width="11.7109375" customWidth="1"/>
    <col min="10" max="10" width="20.28515625" customWidth="1"/>
  </cols>
  <sheetData>
    <row r="1" spans="1:10">
      <c r="A1" s="18"/>
      <c r="B1" s="18"/>
      <c r="C1" s="18"/>
      <c r="D1" s="18"/>
      <c r="E1" s="18"/>
      <c r="F1" s="18"/>
      <c r="G1" s="18"/>
      <c r="H1" s="18"/>
      <c r="I1" s="18"/>
    </row>
    <row r="2" spans="1:10">
      <c r="A2" s="18"/>
      <c r="B2" s="18"/>
      <c r="C2" s="18"/>
      <c r="D2" s="18"/>
      <c r="E2" s="181" t="s">
        <v>365</v>
      </c>
      <c r="F2" s="181"/>
      <c r="G2" s="181"/>
      <c r="H2" s="181"/>
      <c r="I2" s="18"/>
    </row>
    <row r="3" spans="1:10">
      <c r="A3" s="18"/>
      <c r="B3" s="18"/>
      <c r="C3" s="181" t="s">
        <v>432</v>
      </c>
      <c r="D3" s="182"/>
      <c r="E3" s="182"/>
      <c r="F3" s="182"/>
      <c r="G3" s="182"/>
      <c r="H3" s="182"/>
      <c r="I3" s="18"/>
    </row>
    <row r="4" spans="1:10">
      <c r="A4" s="18"/>
      <c r="B4" s="181" t="s">
        <v>367</v>
      </c>
      <c r="C4" s="182"/>
      <c r="D4" s="182"/>
      <c r="E4" s="182"/>
      <c r="F4" s="182"/>
      <c r="G4" s="182"/>
      <c r="H4" s="182"/>
      <c r="I4" s="18"/>
    </row>
    <row r="5" spans="1:10">
      <c r="A5" s="18"/>
      <c r="B5" s="18"/>
      <c r="C5" s="18"/>
      <c r="D5" s="18"/>
      <c r="E5" s="181" t="s">
        <v>425</v>
      </c>
      <c r="F5" s="181"/>
      <c r="G5" s="181"/>
      <c r="H5" s="181"/>
      <c r="I5" s="18"/>
    </row>
    <row r="6" spans="1:10" ht="31.15" customHeight="1">
      <c r="A6" s="183" t="s">
        <v>417</v>
      </c>
      <c r="B6" s="183"/>
      <c r="C6" s="183"/>
      <c r="D6" s="183"/>
      <c r="E6" s="183"/>
      <c r="F6" s="183"/>
      <c r="G6" s="183"/>
      <c r="H6" s="183"/>
      <c r="I6" s="18"/>
    </row>
    <row r="7" spans="1:10">
      <c r="A7" s="18"/>
      <c r="B7" s="18"/>
      <c r="C7" s="18"/>
      <c r="D7" s="18"/>
      <c r="E7" s="18"/>
      <c r="F7" s="18"/>
      <c r="G7" s="18"/>
      <c r="H7" s="18"/>
      <c r="I7" s="18"/>
    </row>
    <row r="8" spans="1:10" ht="14.45" customHeight="1">
      <c r="A8" s="22" t="s">
        <v>52</v>
      </c>
      <c r="B8" s="22" t="s">
        <v>320</v>
      </c>
      <c r="C8" s="22" t="s">
        <v>242</v>
      </c>
      <c r="D8" s="22" t="s">
        <v>53</v>
      </c>
      <c r="E8" s="22" t="s">
        <v>243</v>
      </c>
      <c r="F8" s="22" t="s">
        <v>321</v>
      </c>
      <c r="G8" s="22" t="s">
        <v>331</v>
      </c>
      <c r="H8" s="134" t="s">
        <v>3</v>
      </c>
      <c r="I8" s="135" t="s">
        <v>361</v>
      </c>
    </row>
    <row r="9" spans="1:10" ht="14.45" customHeight="1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4">
        <v>6</v>
      </c>
      <c r="G9" s="24">
        <v>7</v>
      </c>
      <c r="H9" s="136">
        <v>8</v>
      </c>
      <c r="I9" s="135">
        <v>9</v>
      </c>
    </row>
    <row r="10" spans="1:10" ht="26.45" customHeight="1">
      <c r="A10" s="27" t="s">
        <v>332</v>
      </c>
      <c r="B10" s="33"/>
      <c r="C10" s="33"/>
      <c r="D10" s="33"/>
      <c r="E10" s="33"/>
      <c r="F10" s="33"/>
      <c r="G10" s="88">
        <f>G11+G63+G71+G83+G101+G167+G176+G181+G194</f>
        <v>17218718.52</v>
      </c>
      <c r="H10" s="88">
        <f>H11+H63+H71+H83+H101+H167+H176+H181+H194</f>
        <v>16883357.02</v>
      </c>
      <c r="I10" s="19">
        <f>H10/G10*100</f>
        <v>98.052343444661872</v>
      </c>
    </row>
    <row r="11" spans="1:10">
      <c r="A11" s="100" t="s">
        <v>79</v>
      </c>
      <c r="B11" s="101" t="s">
        <v>51</v>
      </c>
      <c r="C11" s="102" t="s">
        <v>244</v>
      </c>
      <c r="D11" s="102"/>
      <c r="E11" s="102"/>
      <c r="F11" s="102"/>
      <c r="G11" s="103">
        <f>G12+G19+G46+G53</f>
        <v>5981539.6600000001</v>
      </c>
      <c r="H11" s="103">
        <f>H12+H19+H46+H53</f>
        <v>5850977.0299999993</v>
      </c>
      <c r="I11" s="104">
        <f t="shared" ref="I11:I80" si="0">H11/G11*100</f>
        <v>97.817240419333757</v>
      </c>
      <c r="J11" s="25"/>
    </row>
    <row r="12" spans="1:10" ht="52.9" customHeight="1">
      <c r="A12" s="63" t="s">
        <v>245</v>
      </c>
      <c r="B12" s="70" t="s">
        <v>51</v>
      </c>
      <c r="C12" s="64" t="s">
        <v>83</v>
      </c>
      <c r="D12" s="64"/>
      <c r="E12" s="64"/>
      <c r="F12" s="64"/>
      <c r="G12" s="65">
        <v>126000</v>
      </c>
      <c r="H12" s="65">
        <f t="shared" ref="H12:H17" si="1">H13</f>
        <v>126000</v>
      </c>
      <c r="I12" s="57">
        <f t="shared" si="0"/>
        <v>100</v>
      </c>
    </row>
    <row r="13" spans="1:10" ht="45.6" customHeight="1">
      <c r="A13" s="29" t="s">
        <v>246</v>
      </c>
      <c r="B13" s="69" t="s">
        <v>51</v>
      </c>
      <c r="C13" s="35" t="s">
        <v>83</v>
      </c>
      <c r="D13" s="35" t="s">
        <v>247</v>
      </c>
      <c r="E13" s="35"/>
      <c r="F13" s="69"/>
      <c r="G13" s="66">
        <v>126000</v>
      </c>
      <c r="H13" s="66">
        <f t="shared" si="1"/>
        <v>126000</v>
      </c>
      <c r="I13" s="21">
        <f t="shared" si="0"/>
        <v>100</v>
      </c>
    </row>
    <row r="14" spans="1:10" ht="48" customHeight="1">
      <c r="A14" s="28" t="s">
        <v>248</v>
      </c>
      <c r="B14" s="68" t="s">
        <v>51</v>
      </c>
      <c r="C14" s="34" t="s">
        <v>83</v>
      </c>
      <c r="D14" s="34" t="s">
        <v>249</v>
      </c>
      <c r="E14" s="34"/>
      <c r="F14" s="68"/>
      <c r="G14" s="67">
        <v>126000</v>
      </c>
      <c r="H14" s="67">
        <f t="shared" si="1"/>
        <v>126000</v>
      </c>
      <c r="I14" s="20">
        <f t="shared" si="0"/>
        <v>100</v>
      </c>
    </row>
    <row r="15" spans="1:10" ht="29.45" customHeight="1">
      <c r="A15" s="28" t="s">
        <v>250</v>
      </c>
      <c r="B15" s="68" t="s">
        <v>51</v>
      </c>
      <c r="C15" s="34" t="s">
        <v>83</v>
      </c>
      <c r="D15" s="34" t="s">
        <v>251</v>
      </c>
      <c r="E15" s="34"/>
      <c r="F15" s="68"/>
      <c r="G15" s="67">
        <v>126000</v>
      </c>
      <c r="H15" s="67">
        <f t="shared" si="1"/>
        <v>126000</v>
      </c>
      <c r="I15" s="20">
        <f t="shared" si="0"/>
        <v>100</v>
      </c>
    </row>
    <row r="16" spans="1:10" ht="29.45" customHeight="1">
      <c r="A16" s="28" t="s">
        <v>252</v>
      </c>
      <c r="B16" s="68" t="s">
        <v>51</v>
      </c>
      <c r="C16" s="34" t="s">
        <v>83</v>
      </c>
      <c r="D16" s="34" t="s">
        <v>251</v>
      </c>
      <c r="E16" s="34">
        <v>100</v>
      </c>
      <c r="F16" s="68"/>
      <c r="G16" s="87">
        <v>126000</v>
      </c>
      <c r="H16" s="87">
        <f t="shared" si="1"/>
        <v>126000</v>
      </c>
      <c r="I16" s="20">
        <f t="shared" si="0"/>
        <v>100</v>
      </c>
    </row>
    <row r="17" spans="1:9" ht="24" customHeight="1">
      <c r="A17" s="29" t="s">
        <v>253</v>
      </c>
      <c r="B17" s="69" t="s">
        <v>51</v>
      </c>
      <c r="C17" s="35" t="s">
        <v>83</v>
      </c>
      <c r="D17" s="35" t="s">
        <v>251</v>
      </c>
      <c r="E17" s="35">
        <v>120</v>
      </c>
      <c r="F17" s="69"/>
      <c r="G17" s="66">
        <v>126000</v>
      </c>
      <c r="H17" s="66">
        <f t="shared" si="1"/>
        <v>126000</v>
      </c>
      <c r="I17" s="21">
        <f t="shared" si="0"/>
        <v>100</v>
      </c>
    </row>
    <row r="18" spans="1:9" ht="32.450000000000003" customHeight="1">
      <c r="A18" s="28" t="s">
        <v>250</v>
      </c>
      <c r="B18" s="68" t="s">
        <v>51</v>
      </c>
      <c r="C18" s="34" t="s">
        <v>83</v>
      </c>
      <c r="D18" s="34" t="s">
        <v>251</v>
      </c>
      <c r="E18" s="34">
        <v>123</v>
      </c>
      <c r="F18" s="68" t="s">
        <v>354</v>
      </c>
      <c r="G18" s="67">
        <v>126000</v>
      </c>
      <c r="H18" s="67">
        <v>126000</v>
      </c>
      <c r="I18" s="20">
        <f t="shared" si="0"/>
        <v>100</v>
      </c>
    </row>
    <row r="19" spans="1:9" ht="49.9" customHeight="1">
      <c r="A19" s="63" t="s">
        <v>254</v>
      </c>
      <c r="B19" s="70" t="s">
        <v>51</v>
      </c>
      <c r="C19" s="64" t="s">
        <v>255</v>
      </c>
      <c r="D19" s="64"/>
      <c r="E19" s="64"/>
      <c r="F19" s="70"/>
      <c r="G19" s="65">
        <f t="shared" ref="G19:H21" si="2">G20</f>
        <v>5499832.9699999997</v>
      </c>
      <c r="H19" s="65">
        <f t="shared" si="2"/>
        <v>5393804.8899999997</v>
      </c>
      <c r="I19" s="58">
        <f t="shared" si="0"/>
        <v>98.072158180469245</v>
      </c>
    </row>
    <row r="20" spans="1:9" ht="37.15" customHeight="1">
      <c r="A20" s="28" t="s">
        <v>254</v>
      </c>
      <c r="B20" s="69" t="s">
        <v>51</v>
      </c>
      <c r="C20" s="34" t="s">
        <v>255</v>
      </c>
      <c r="D20" s="34" t="s">
        <v>256</v>
      </c>
      <c r="E20" s="34"/>
      <c r="F20" s="68"/>
      <c r="G20" s="87">
        <f t="shared" si="2"/>
        <v>5499832.9699999997</v>
      </c>
      <c r="H20" s="87">
        <f t="shared" si="2"/>
        <v>5393804.8899999997</v>
      </c>
      <c r="I20" s="20">
        <f t="shared" si="0"/>
        <v>98.072158180469245</v>
      </c>
    </row>
    <row r="21" spans="1:9" ht="39" customHeight="1">
      <c r="A21" s="28" t="s">
        <v>246</v>
      </c>
      <c r="B21" s="68" t="s">
        <v>51</v>
      </c>
      <c r="C21" s="34" t="s">
        <v>255</v>
      </c>
      <c r="D21" s="34" t="s">
        <v>256</v>
      </c>
      <c r="E21" s="34"/>
      <c r="F21" s="68"/>
      <c r="G21" s="87">
        <f t="shared" si="2"/>
        <v>5499832.9699999997</v>
      </c>
      <c r="H21" s="87">
        <f t="shared" si="2"/>
        <v>5393804.8899999997</v>
      </c>
      <c r="I21" s="20">
        <f t="shared" si="0"/>
        <v>98.072158180469245</v>
      </c>
    </row>
    <row r="22" spans="1:9" ht="46.15" customHeight="1">
      <c r="A22" s="28" t="s">
        <v>248</v>
      </c>
      <c r="B22" s="68" t="s">
        <v>51</v>
      </c>
      <c r="C22" s="34" t="s">
        <v>255</v>
      </c>
      <c r="D22" s="34" t="s">
        <v>249</v>
      </c>
      <c r="E22" s="34"/>
      <c r="F22" s="68"/>
      <c r="G22" s="87">
        <f>G23+G41</f>
        <v>5499832.9699999997</v>
      </c>
      <c r="H22" s="87">
        <f>H23+H41</f>
        <v>5393804.8899999997</v>
      </c>
      <c r="I22" s="20">
        <f t="shared" si="0"/>
        <v>98.072158180469245</v>
      </c>
    </row>
    <row r="23" spans="1:9" ht="25.9" customHeight="1">
      <c r="A23" s="28" t="s">
        <v>257</v>
      </c>
      <c r="B23" s="68" t="s">
        <v>51</v>
      </c>
      <c r="C23" s="34" t="s">
        <v>255</v>
      </c>
      <c r="D23" s="34" t="s">
        <v>54</v>
      </c>
      <c r="E23" s="34"/>
      <c r="F23" s="68"/>
      <c r="G23" s="67">
        <f>G24+G32+G39</f>
        <v>4223146.8499999996</v>
      </c>
      <c r="H23" s="67">
        <f>H24+H32+H39</f>
        <v>4129662.34</v>
      </c>
      <c r="I23" s="20">
        <f t="shared" si="0"/>
        <v>97.786377947051506</v>
      </c>
    </row>
    <row r="24" spans="1:9" ht="69.599999999999994" customHeight="1">
      <c r="A24" s="78" t="s">
        <v>258</v>
      </c>
      <c r="B24" s="99" t="s">
        <v>51</v>
      </c>
      <c r="C24" s="80" t="s">
        <v>255</v>
      </c>
      <c r="D24" s="80" t="s">
        <v>54</v>
      </c>
      <c r="E24" s="80">
        <v>100</v>
      </c>
      <c r="F24" s="79"/>
      <c r="G24" s="81">
        <f>G25</f>
        <v>2143941.94</v>
      </c>
      <c r="H24" s="81">
        <f>H25</f>
        <v>2137777.9</v>
      </c>
      <c r="I24" s="42">
        <f t="shared" si="0"/>
        <v>99.712490348502627</v>
      </c>
    </row>
    <row r="25" spans="1:9" ht="27.6" customHeight="1">
      <c r="A25" s="28" t="s">
        <v>259</v>
      </c>
      <c r="B25" s="68" t="s">
        <v>51</v>
      </c>
      <c r="C25" s="34" t="s">
        <v>255</v>
      </c>
      <c r="D25" s="34" t="s">
        <v>54</v>
      </c>
      <c r="E25" s="34">
        <v>120</v>
      </c>
      <c r="F25" s="68"/>
      <c r="G25" s="67">
        <f>G26+G27</f>
        <v>2143941.94</v>
      </c>
      <c r="H25" s="67">
        <f>H26+H27</f>
        <v>2137777.9</v>
      </c>
      <c r="I25" s="20">
        <f t="shared" si="0"/>
        <v>99.712490348502627</v>
      </c>
    </row>
    <row r="26" spans="1:9" ht="30" customHeight="1">
      <c r="A26" s="28" t="s">
        <v>260</v>
      </c>
      <c r="B26" s="68" t="s">
        <v>51</v>
      </c>
      <c r="C26" s="34" t="s">
        <v>255</v>
      </c>
      <c r="D26" s="34" t="s">
        <v>54</v>
      </c>
      <c r="E26" s="34">
        <v>121</v>
      </c>
      <c r="F26" s="68"/>
      <c r="G26" s="87">
        <f>G28+G30</f>
        <v>1650203</v>
      </c>
      <c r="H26" s="87">
        <f>H28+H30</f>
        <v>1649907.83</v>
      </c>
      <c r="I26" s="20">
        <f t="shared" si="0"/>
        <v>99.982113109720444</v>
      </c>
    </row>
    <row r="27" spans="1:9" ht="25.15" customHeight="1">
      <c r="A27" s="28" t="s">
        <v>261</v>
      </c>
      <c r="B27" s="69" t="s">
        <v>51</v>
      </c>
      <c r="C27" s="34" t="s">
        <v>255</v>
      </c>
      <c r="D27" s="34" t="s">
        <v>54</v>
      </c>
      <c r="E27" s="34">
        <v>129</v>
      </c>
      <c r="F27" s="68"/>
      <c r="G27" s="67">
        <f>G29+G31</f>
        <v>493738.94</v>
      </c>
      <c r="H27" s="67">
        <f>H29+H31</f>
        <v>487870.07</v>
      </c>
      <c r="I27" s="20">
        <f t="shared" si="0"/>
        <v>98.811341475314876</v>
      </c>
    </row>
    <row r="28" spans="1:9" ht="26.45" customHeight="1">
      <c r="A28" s="28" t="s">
        <v>260</v>
      </c>
      <c r="B28" s="68" t="s">
        <v>51</v>
      </c>
      <c r="C28" s="34" t="s">
        <v>255</v>
      </c>
      <c r="D28" s="34" t="s">
        <v>55</v>
      </c>
      <c r="E28" s="34">
        <v>121</v>
      </c>
      <c r="F28" s="68" t="s">
        <v>354</v>
      </c>
      <c r="G28" s="67">
        <v>333768</v>
      </c>
      <c r="H28" s="67">
        <v>333767.88</v>
      </c>
      <c r="I28" s="20">
        <f t="shared" si="0"/>
        <v>99.999964046882866</v>
      </c>
    </row>
    <row r="29" spans="1:9" ht="28.9" customHeight="1">
      <c r="A29" s="28" t="s">
        <v>261</v>
      </c>
      <c r="B29" s="68" t="s">
        <v>51</v>
      </c>
      <c r="C29" s="34" t="s">
        <v>255</v>
      </c>
      <c r="D29" s="34" t="s">
        <v>55</v>
      </c>
      <c r="E29" s="34">
        <v>129</v>
      </c>
      <c r="F29" s="68" t="s">
        <v>354</v>
      </c>
      <c r="G29" s="87">
        <v>96175.76</v>
      </c>
      <c r="H29" s="87">
        <v>96175.76</v>
      </c>
      <c r="I29" s="20">
        <f t="shared" si="0"/>
        <v>100</v>
      </c>
    </row>
    <row r="30" spans="1:9" ht="27" customHeight="1">
      <c r="A30" s="28" t="s">
        <v>260</v>
      </c>
      <c r="B30" s="68" t="s">
        <v>51</v>
      </c>
      <c r="C30" s="34" t="s">
        <v>255</v>
      </c>
      <c r="D30" s="34" t="s">
        <v>56</v>
      </c>
      <c r="E30" s="34">
        <v>121</v>
      </c>
      <c r="F30" s="68" t="s">
        <v>354</v>
      </c>
      <c r="G30" s="67">
        <v>1316435</v>
      </c>
      <c r="H30" s="67">
        <v>1316139.95</v>
      </c>
      <c r="I30" s="20">
        <f t="shared" si="0"/>
        <v>99.977587195721767</v>
      </c>
    </row>
    <row r="31" spans="1:9" ht="22.9" customHeight="1">
      <c r="A31" s="28" t="s">
        <v>261</v>
      </c>
      <c r="B31" s="69" t="s">
        <v>51</v>
      </c>
      <c r="C31" s="34" t="s">
        <v>255</v>
      </c>
      <c r="D31" s="34" t="s">
        <v>56</v>
      </c>
      <c r="E31" s="34">
        <v>129</v>
      </c>
      <c r="F31" s="68" t="s">
        <v>354</v>
      </c>
      <c r="G31" s="87">
        <v>397563.18</v>
      </c>
      <c r="H31" s="87">
        <v>391694.31</v>
      </c>
      <c r="I31" s="20">
        <f t="shared" si="0"/>
        <v>98.523789350915251</v>
      </c>
    </row>
    <row r="32" spans="1:9" ht="29.45" customHeight="1">
      <c r="A32" s="78" t="s">
        <v>252</v>
      </c>
      <c r="B32" s="79" t="s">
        <v>51</v>
      </c>
      <c r="C32" s="80" t="s">
        <v>255</v>
      </c>
      <c r="D32" s="80" t="s">
        <v>54</v>
      </c>
      <c r="E32" s="80">
        <v>200</v>
      </c>
      <c r="F32" s="79"/>
      <c r="G32" s="85">
        <f>G33</f>
        <v>2078204.9100000001</v>
      </c>
      <c r="H32" s="85">
        <f>H33</f>
        <v>1991684.44</v>
      </c>
      <c r="I32" s="42">
        <f t="shared" si="0"/>
        <v>95.836769050843969</v>
      </c>
    </row>
    <row r="33" spans="1:9" ht="24" customHeight="1">
      <c r="A33" s="95" t="s">
        <v>262</v>
      </c>
      <c r="B33" s="96" t="s">
        <v>51</v>
      </c>
      <c r="C33" s="97" t="s">
        <v>255</v>
      </c>
      <c r="D33" s="97" t="s">
        <v>54</v>
      </c>
      <c r="E33" s="97">
        <v>240</v>
      </c>
      <c r="F33" s="96"/>
      <c r="G33" s="67">
        <f>G34+G38</f>
        <v>2078204.9100000001</v>
      </c>
      <c r="H33" s="67">
        <f>H34+H38</f>
        <v>1991684.44</v>
      </c>
      <c r="I33" s="47">
        <f t="shared" si="0"/>
        <v>95.836769050843969</v>
      </c>
    </row>
    <row r="34" spans="1:9" ht="26.45" customHeight="1">
      <c r="A34" s="28" t="s">
        <v>262</v>
      </c>
      <c r="B34" s="69" t="s">
        <v>51</v>
      </c>
      <c r="C34" s="34" t="s">
        <v>255</v>
      </c>
      <c r="D34" s="34" t="s">
        <v>54</v>
      </c>
      <c r="E34" s="34">
        <v>244</v>
      </c>
      <c r="F34" s="68"/>
      <c r="G34" s="87">
        <f>G35+G36+G37</f>
        <v>1968204.9100000001</v>
      </c>
      <c r="H34" s="87">
        <f>H35+H36+H37</f>
        <v>1886183.47</v>
      </c>
      <c r="I34" s="20">
        <f t="shared" si="0"/>
        <v>95.832677807921925</v>
      </c>
    </row>
    <row r="35" spans="1:9" ht="29.45" customHeight="1">
      <c r="A35" s="28" t="s">
        <v>263</v>
      </c>
      <c r="B35" s="68" t="s">
        <v>51</v>
      </c>
      <c r="C35" s="34" t="s">
        <v>255</v>
      </c>
      <c r="D35" s="34" t="s">
        <v>54</v>
      </c>
      <c r="E35" s="34">
        <v>244</v>
      </c>
      <c r="F35" s="68" t="s">
        <v>354</v>
      </c>
      <c r="G35" s="67">
        <v>612604.66</v>
      </c>
      <c r="H35" s="67">
        <v>530653.22</v>
      </c>
      <c r="I35" s="20">
        <f t="shared" si="0"/>
        <v>86.622458928079311</v>
      </c>
    </row>
    <row r="36" spans="1:9" ht="24" customHeight="1">
      <c r="A36" s="28" t="s">
        <v>264</v>
      </c>
      <c r="B36" s="68" t="s">
        <v>51</v>
      </c>
      <c r="C36" s="34" t="s">
        <v>255</v>
      </c>
      <c r="D36" s="34" t="s">
        <v>54</v>
      </c>
      <c r="E36" s="34">
        <v>244</v>
      </c>
      <c r="F36" s="68" t="s">
        <v>357</v>
      </c>
      <c r="G36" s="87">
        <v>1355500</v>
      </c>
      <c r="H36" s="87">
        <v>1355430</v>
      </c>
      <c r="I36" s="20">
        <f t="shared" si="0"/>
        <v>99.99483585392845</v>
      </c>
    </row>
    <row r="37" spans="1:9" ht="26.45" customHeight="1">
      <c r="A37" s="28" t="s">
        <v>265</v>
      </c>
      <c r="B37" s="68" t="s">
        <v>51</v>
      </c>
      <c r="C37" s="34" t="s">
        <v>255</v>
      </c>
      <c r="D37" s="34" t="s">
        <v>54</v>
      </c>
      <c r="E37" s="34">
        <v>244</v>
      </c>
      <c r="F37" s="68" t="s">
        <v>360</v>
      </c>
      <c r="G37" s="67">
        <v>100.25</v>
      </c>
      <c r="H37" s="67">
        <v>100.25</v>
      </c>
      <c r="I37" s="20">
        <f t="shared" si="0"/>
        <v>100</v>
      </c>
    </row>
    <row r="38" spans="1:9" ht="24" customHeight="1">
      <c r="A38" s="28" t="s">
        <v>266</v>
      </c>
      <c r="B38" s="69" t="s">
        <v>51</v>
      </c>
      <c r="C38" s="34" t="s">
        <v>255</v>
      </c>
      <c r="D38" s="34" t="s">
        <v>54</v>
      </c>
      <c r="E38" s="34">
        <v>247</v>
      </c>
      <c r="F38" s="68" t="s">
        <v>354</v>
      </c>
      <c r="G38" s="67">
        <v>110000</v>
      </c>
      <c r="H38" s="67">
        <v>105500.97</v>
      </c>
      <c r="I38" s="20">
        <f t="shared" si="0"/>
        <v>95.909972727272731</v>
      </c>
    </row>
    <row r="39" spans="1:9" ht="21" customHeight="1">
      <c r="A39" s="28" t="s">
        <v>267</v>
      </c>
      <c r="B39" s="68" t="s">
        <v>51</v>
      </c>
      <c r="C39" s="34" t="s">
        <v>255</v>
      </c>
      <c r="D39" s="34" t="s">
        <v>54</v>
      </c>
      <c r="E39" s="34">
        <v>800</v>
      </c>
      <c r="F39" s="68"/>
      <c r="G39" s="87">
        <f>G40</f>
        <v>1000</v>
      </c>
      <c r="H39" s="87">
        <f>H40</f>
        <v>200</v>
      </c>
      <c r="I39" s="20">
        <f t="shared" si="0"/>
        <v>20</v>
      </c>
    </row>
    <row r="40" spans="1:9" ht="27.6" customHeight="1">
      <c r="A40" s="28" t="s">
        <v>267</v>
      </c>
      <c r="B40" s="68" t="s">
        <v>51</v>
      </c>
      <c r="C40" s="34" t="s">
        <v>255</v>
      </c>
      <c r="D40" s="34" t="s">
        <v>54</v>
      </c>
      <c r="E40" s="34">
        <v>853</v>
      </c>
      <c r="F40" s="68" t="s">
        <v>354</v>
      </c>
      <c r="G40" s="67">
        <v>1000</v>
      </c>
      <c r="H40" s="67">
        <v>200</v>
      </c>
      <c r="I40" s="20">
        <f t="shared" si="0"/>
        <v>20</v>
      </c>
    </row>
    <row r="41" spans="1:9" ht="44.45" customHeight="1">
      <c r="A41" s="78" t="s">
        <v>268</v>
      </c>
      <c r="B41" s="99" t="s">
        <v>51</v>
      </c>
      <c r="C41" s="80" t="s">
        <v>255</v>
      </c>
      <c r="D41" s="80" t="s">
        <v>57</v>
      </c>
      <c r="E41" s="80"/>
      <c r="F41" s="79"/>
      <c r="G41" s="81">
        <f>G42</f>
        <v>1276686.1200000001</v>
      </c>
      <c r="H41" s="81">
        <f>H42</f>
        <v>1264142.55</v>
      </c>
      <c r="I41" s="42">
        <f t="shared" si="0"/>
        <v>99.017489905819602</v>
      </c>
    </row>
    <row r="42" spans="1:9" ht="36" customHeight="1">
      <c r="A42" s="29" t="s">
        <v>258</v>
      </c>
      <c r="B42" s="68" t="s">
        <v>51</v>
      </c>
      <c r="C42" s="35" t="s">
        <v>255</v>
      </c>
      <c r="D42" s="35" t="s">
        <v>57</v>
      </c>
      <c r="E42" s="35">
        <v>100</v>
      </c>
      <c r="F42" s="69"/>
      <c r="G42" s="66">
        <f>G43</f>
        <v>1276686.1200000001</v>
      </c>
      <c r="H42" s="66">
        <f>H43</f>
        <v>1264142.55</v>
      </c>
      <c r="I42" s="21">
        <f t="shared" si="0"/>
        <v>99.017489905819602</v>
      </c>
    </row>
    <row r="43" spans="1:9" ht="27" customHeight="1">
      <c r="A43" s="28" t="s">
        <v>259</v>
      </c>
      <c r="B43" s="68" t="s">
        <v>51</v>
      </c>
      <c r="C43" s="34" t="s">
        <v>255</v>
      </c>
      <c r="D43" s="34" t="s">
        <v>57</v>
      </c>
      <c r="E43" s="34">
        <v>120</v>
      </c>
      <c r="F43" s="68"/>
      <c r="G43" s="67">
        <f>G44+G45</f>
        <v>1276686.1200000001</v>
      </c>
      <c r="H43" s="67">
        <f>H44+H45</f>
        <v>1264142.55</v>
      </c>
      <c r="I43" s="20">
        <f t="shared" si="0"/>
        <v>99.017489905819602</v>
      </c>
    </row>
    <row r="44" spans="1:9" ht="22.9" customHeight="1">
      <c r="A44" s="28" t="s">
        <v>269</v>
      </c>
      <c r="B44" s="68" t="s">
        <v>51</v>
      </c>
      <c r="C44" s="34" t="s">
        <v>255</v>
      </c>
      <c r="D44" s="34" t="s">
        <v>57</v>
      </c>
      <c r="E44" s="34">
        <v>121</v>
      </c>
      <c r="F44" s="68" t="s">
        <v>354</v>
      </c>
      <c r="G44" s="67">
        <v>977023</v>
      </c>
      <c r="H44" s="67">
        <v>974547.64</v>
      </c>
      <c r="I44" s="20">
        <f t="shared" si="0"/>
        <v>99.746642607185294</v>
      </c>
    </row>
    <row r="45" spans="1:9" ht="30.6" customHeight="1">
      <c r="A45" s="28" t="s">
        <v>261</v>
      </c>
      <c r="B45" s="69" t="s">
        <v>51</v>
      </c>
      <c r="C45" s="34" t="s">
        <v>255</v>
      </c>
      <c r="D45" s="34" t="s">
        <v>57</v>
      </c>
      <c r="E45" s="34">
        <v>129</v>
      </c>
      <c r="F45" s="68" t="s">
        <v>354</v>
      </c>
      <c r="G45" s="87">
        <v>299663.12</v>
      </c>
      <c r="H45" s="87">
        <v>289594.90999999997</v>
      </c>
      <c r="I45" s="20">
        <f t="shared" si="0"/>
        <v>96.640157120435759</v>
      </c>
    </row>
    <row r="46" spans="1:9" ht="21" customHeight="1">
      <c r="A46" s="122" t="s">
        <v>270</v>
      </c>
      <c r="B46" s="70" t="s">
        <v>51</v>
      </c>
      <c r="C46" s="123" t="s">
        <v>271</v>
      </c>
      <c r="D46" s="123"/>
      <c r="E46" s="123"/>
      <c r="F46" s="98"/>
      <c r="G46" s="124">
        <f t="shared" ref="G46:G51" si="3">G47</f>
        <v>20953</v>
      </c>
      <c r="H46" s="124">
        <v>0</v>
      </c>
      <c r="I46" s="125">
        <f t="shared" si="0"/>
        <v>0</v>
      </c>
    </row>
    <row r="47" spans="1:9" ht="46.9" customHeight="1">
      <c r="A47" s="28" t="s">
        <v>246</v>
      </c>
      <c r="B47" s="68" t="s">
        <v>51</v>
      </c>
      <c r="C47" s="34" t="s">
        <v>271</v>
      </c>
      <c r="D47" s="34" t="s">
        <v>272</v>
      </c>
      <c r="E47" s="34"/>
      <c r="F47" s="68"/>
      <c r="G47" s="67">
        <f t="shared" si="3"/>
        <v>20953</v>
      </c>
      <c r="H47" s="67">
        <v>0</v>
      </c>
      <c r="I47" s="20">
        <f t="shared" si="0"/>
        <v>0</v>
      </c>
    </row>
    <row r="48" spans="1:9" ht="51" customHeight="1">
      <c r="A48" s="28" t="s">
        <v>248</v>
      </c>
      <c r="B48" s="69" t="s">
        <v>51</v>
      </c>
      <c r="C48" s="34" t="s">
        <v>271</v>
      </c>
      <c r="D48" s="34" t="s">
        <v>249</v>
      </c>
      <c r="E48" s="34"/>
      <c r="F48" s="68"/>
      <c r="G48" s="67">
        <f t="shared" si="3"/>
        <v>20953</v>
      </c>
      <c r="H48" s="67">
        <v>0</v>
      </c>
      <c r="I48" s="20">
        <f t="shared" si="0"/>
        <v>0</v>
      </c>
    </row>
    <row r="49" spans="1:9" ht="24.6" customHeight="1">
      <c r="A49" s="28" t="s">
        <v>273</v>
      </c>
      <c r="B49" s="68" t="s">
        <v>51</v>
      </c>
      <c r="C49" s="34" t="s">
        <v>271</v>
      </c>
      <c r="D49" s="34" t="s">
        <v>58</v>
      </c>
      <c r="E49" s="34"/>
      <c r="F49" s="68"/>
      <c r="G49" s="87">
        <f t="shared" si="3"/>
        <v>20953</v>
      </c>
      <c r="H49" s="87">
        <v>0</v>
      </c>
      <c r="I49" s="20">
        <f t="shared" si="0"/>
        <v>0</v>
      </c>
    </row>
    <row r="50" spans="1:9" ht="30" customHeight="1">
      <c r="A50" s="28" t="s">
        <v>274</v>
      </c>
      <c r="B50" s="68" t="s">
        <v>51</v>
      </c>
      <c r="C50" s="34" t="s">
        <v>271</v>
      </c>
      <c r="D50" s="34" t="s">
        <v>58</v>
      </c>
      <c r="E50" s="34">
        <v>800</v>
      </c>
      <c r="F50" s="68"/>
      <c r="G50" s="87">
        <f t="shared" si="3"/>
        <v>20953</v>
      </c>
      <c r="H50" s="87">
        <v>0</v>
      </c>
      <c r="I50" s="20">
        <f t="shared" si="0"/>
        <v>0</v>
      </c>
    </row>
    <row r="51" spans="1:9" ht="27.6" customHeight="1">
      <c r="A51" s="28" t="s">
        <v>270</v>
      </c>
      <c r="B51" s="68" t="s">
        <v>51</v>
      </c>
      <c r="C51" s="34" t="s">
        <v>271</v>
      </c>
      <c r="D51" s="34" t="s">
        <v>58</v>
      </c>
      <c r="E51" s="34">
        <v>870</v>
      </c>
      <c r="F51" s="68"/>
      <c r="G51" s="67">
        <f t="shared" si="3"/>
        <v>20953</v>
      </c>
      <c r="H51" s="67">
        <v>0</v>
      </c>
      <c r="I51" s="20">
        <f t="shared" si="0"/>
        <v>0</v>
      </c>
    </row>
    <row r="52" spans="1:9" ht="31.15" customHeight="1">
      <c r="A52" s="28" t="s">
        <v>275</v>
      </c>
      <c r="B52" s="69" t="s">
        <v>51</v>
      </c>
      <c r="C52" s="34" t="s">
        <v>271</v>
      </c>
      <c r="D52" s="34" t="s">
        <v>58</v>
      </c>
      <c r="E52" s="34">
        <v>870</v>
      </c>
      <c r="F52" s="68" t="s">
        <v>354</v>
      </c>
      <c r="G52" s="87">
        <v>20953</v>
      </c>
      <c r="H52" s="87">
        <v>0</v>
      </c>
      <c r="I52" s="20">
        <f t="shared" si="0"/>
        <v>0</v>
      </c>
    </row>
    <row r="53" spans="1:9">
      <c r="A53" s="82" t="s">
        <v>88</v>
      </c>
      <c r="B53" s="93" t="s">
        <v>51</v>
      </c>
      <c r="C53" s="83" t="s">
        <v>87</v>
      </c>
      <c r="D53" s="83"/>
      <c r="E53" s="83"/>
      <c r="F53" s="93"/>
      <c r="G53" s="84">
        <f>G54</f>
        <v>334753.69</v>
      </c>
      <c r="H53" s="84">
        <f>H54</f>
        <v>331172.14</v>
      </c>
      <c r="I53" s="57">
        <f t="shared" si="0"/>
        <v>98.930093944595512</v>
      </c>
    </row>
    <row r="54" spans="1:9" ht="30" customHeight="1">
      <c r="A54" s="78" t="s">
        <v>276</v>
      </c>
      <c r="B54" s="79" t="s">
        <v>51</v>
      </c>
      <c r="C54" s="80" t="s">
        <v>87</v>
      </c>
      <c r="D54" s="80" t="s">
        <v>59</v>
      </c>
      <c r="E54" s="80"/>
      <c r="F54" s="79"/>
      <c r="G54" s="81">
        <f>G55</f>
        <v>334753.69</v>
      </c>
      <c r="H54" s="81">
        <f>H55</f>
        <v>331172.14</v>
      </c>
      <c r="I54" s="42">
        <f t="shared" si="0"/>
        <v>98.930093944595512</v>
      </c>
    </row>
    <row r="55" spans="1:9" ht="28.15" customHeight="1">
      <c r="A55" s="28" t="s">
        <v>262</v>
      </c>
      <c r="B55" s="69" t="s">
        <v>51</v>
      </c>
      <c r="C55" s="34" t="s">
        <v>87</v>
      </c>
      <c r="D55" s="34" t="s">
        <v>59</v>
      </c>
      <c r="E55" s="34"/>
      <c r="F55" s="68"/>
      <c r="G55" s="87">
        <f>G56+G61</f>
        <v>334753.69</v>
      </c>
      <c r="H55" s="87">
        <f>H56+H61</f>
        <v>331172.14</v>
      </c>
      <c r="I55" s="20">
        <f t="shared" si="0"/>
        <v>98.930093944595512</v>
      </c>
    </row>
    <row r="56" spans="1:9" ht="30.6" customHeight="1">
      <c r="A56" s="28" t="s">
        <v>277</v>
      </c>
      <c r="B56" s="68" t="s">
        <v>51</v>
      </c>
      <c r="C56" s="34" t="s">
        <v>87</v>
      </c>
      <c r="D56" s="34" t="s">
        <v>59</v>
      </c>
      <c r="E56" s="34">
        <v>200</v>
      </c>
      <c r="F56" s="68"/>
      <c r="G56" s="67">
        <f>G57+G58+G59+G60</f>
        <v>331141.69</v>
      </c>
      <c r="H56" s="67">
        <f>H57+H58+H59</f>
        <v>327560.14</v>
      </c>
      <c r="I56" s="20">
        <f t="shared" si="0"/>
        <v>98.91842371161421</v>
      </c>
    </row>
    <row r="57" spans="1:9" ht="25.15" customHeight="1">
      <c r="A57" s="28" t="s">
        <v>278</v>
      </c>
      <c r="B57" s="68" t="s">
        <v>51</v>
      </c>
      <c r="C57" s="34" t="s">
        <v>87</v>
      </c>
      <c r="D57" s="34" t="s">
        <v>59</v>
      </c>
      <c r="E57" s="34">
        <v>244</v>
      </c>
      <c r="F57" s="68" t="s">
        <v>354</v>
      </c>
      <c r="G57" s="67">
        <v>267309.69</v>
      </c>
      <c r="H57" s="67">
        <v>267309.69</v>
      </c>
      <c r="I57" s="20">
        <f t="shared" si="0"/>
        <v>100</v>
      </c>
    </row>
    <row r="58" spans="1:9" ht="24.6" customHeight="1">
      <c r="A58" s="28" t="s">
        <v>265</v>
      </c>
      <c r="B58" s="69" t="s">
        <v>51</v>
      </c>
      <c r="C58" s="34" t="s">
        <v>87</v>
      </c>
      <c r="D58" s="34" t="s">
        <v>59</v>
      </c>
      <c r="E58" s="34">
        <v>244</v>
      </c>
      <c r="F58" s="68" t="s">
        <v>360</v>
      </c>
      <c r="G58" s="87">
        <v>17832</v>
      </c>
      <c r="H58" s="87">
        <v>15250.45</v>
      </c>
      <c r="I58" s="20">
        <f t="shared" si="0"/>
        <v>85.522936294302383</v>
      </c>
    </row>
    <row r="59" spans="1:9" ht="24.6" customHeight="1">
      <c r="A59" s="28" t="s">
        <v>264</v>
      </c>
      <c r="B59" s="68" t="s">
        <v>51</v>
      </c>
      <c r="C59" s="34" t="s">
        <v>87</v>
      </c>
      <c r="D59" s="34" t="s">
        <v>59</v>
      </c>
      <c r="E59" s="34">
        <v>244</v>
      </c>
      <c r="F59" s="68" t="s">
        <v>357</v>
      </c>
      <c r="G59" s="87">
        <v>45000</v>
      </c>
      <c r="H59" s="87">
        <v>45000</v>
      </c>
      <c r="I59" s="20">
        <f t="shared" si="0"/>
        <v>100</v>
      </c>
    </row>
    <row r="60" spans="1:9" ht="23.45" customHeight="1">
      <c r="A60" s="28" t="s">
        <v>265</v>
      </c>
      <c r="B60" s="68" t="s">
        <v>51</v>
      </c>
      <c r="C60" s="34" t="s">
        <v>87</v>
      </c>
      <c r="D60" s="34" t="s">
        <v>59</v>
      </c>
      <c r="E60" s="34">
        <v>247</v>
      </c>
      <c r="F60" s="68" t="s">
        <v>354</v>
      </c>
      <c r="G60" s="67">
        <v>1000</v>
      </c>
      <c r="H60" s="67"/>
      <c r="I60" s="20">
        <f t="shared" si="0"/>
        <v>0</v>
      </c>
    </row>
    <row r="61" spans="1:9" ht="24" customHeight="1">
      <c r="A61" s="28" t="s">
        <v>267</v>
      </c>
      <c r="B61" s="68" t="s">
        <v>51</v>
      </c>
      <c r="C61" s="34" t="s">
        <v>87</v>
      </c>
      <c r="D61" s="34" t="s">
        <v>59</v>
      </c>
      <c r="E61" s="34">
        <v>850</v>
      </c>
      <c r="F61" s="68"/>
      <c r="G61" s="87">
        <f>G62</f>
        <v>3612</v>
      </c>
      <c r="H61" s="87">
        <f>H62</f>
        <v>3612</v>
      </c>
      <c r="I61" s="20">
        <f t="shared" si="0"/>
        <v>100</v>
      </c>
    </row>
    <row r="62" spans="1:9" ht="22.15" customHeight="1">
      <c r="A62" s="28" t="s">
        <v>267</v>
      </c>
      <c r="B62" s="69" t="s">
        <v>51</v>
      </c>
      <c r="C62" s="34" t="s">
        <v>87</v>
      </c>
      <c r="D62" s="34" t="s">
        <v>59</v>
      </c>
      <c r="E62" s="34">
        <v>853</v>
      </c>
      <c r="F62" s="68" t="s">
        <v>354</v>
      </c>
      <c r="G62" s="67">
        <v>3612</v>
      </c>
      <c r="H62" s="67">
        <v>3612</v>
      </c>
      <c r="I62" s="20">
        <f t="shared" si="0"/>
        <v>100</v>
      </c>
    </row>
    <row r="63" spans="1:9">
      <c r="A63" s="133" t="s">
        <v>89</v>
      </c>
      <c r="B63" s="101" t="s">
        <v>51</v>
      </c>
      <c r="C63" s="111" t="s">
        <v>279</v>
      </c>
      <c r="D63" s="111"/>
      <c r="E63" s="111"/>
      <c r="F63" s="110"/>
      <c r="G63" s="112">
        <f>G64</f>
        <v>44909</v>
      </c>
      <c r="H63" s="112">
        <f>H64</f>
        <v>44909</v>
      </c>
      <c r="I63" s="113">
        <f>G63/H63*100</f>
        <v>100</v>
      </c>
    </row>
    <row r="64" spans="1:9" ht="35.450000000000003" customHeight="1">
      <c r="A64" s="78" t="s">
        <v>280</v>
      </c>
      <c r="B64" s="79" t="s">
        <v>51</v>
      </c>
      <c r="C64" s="80" t="s">
        <v>90</v>
      </c>
      <c r="D64" s="80" t="s">
        <v>281</v>
      </c>
      <c r="E64" s="80"/>
      <c r="F64" s="79"/>
      <c r="G64" s="85">
        <f>G65</f>
        <v>44909</v>
      </c>
      <c r="H64" s="85">
        <f>H65</f>
        <v>44909</v>
      </c>
      <c r="I64" s="42">
        <f t="shared" si="0"/>
        <v>100</v>
      </c>
    </row>
    <row r="65" spans="1:9" ht="34.15" customHeight="1">
      <c r="A65" s="28" t="s">
        <v>282</v>
      </c>
      <c r="B65" s="68" t="s">
        <v>51</v>
      </c>
      <c r="C65" s="34" t="s">
        <v>90</v>
      </c>
      <c r="D65" s="34" t="s">
        <v>60</v>
      </c>
      <c r="E65" s="34"/>
      <c r="F65" s="68"/>
      <c r="G65" s="67">
        <f>G66+G70</f>
        <v>44909</v>
      </c>
      <c r="H65" s="67">
        <f>H66+H70</f>
        <v>44909</v>
      </c>
      <c r="I65" s="20">
        <f t="shared" si="0"/>
        <v>100</v>
      </c>
    </row>
    <row r="66" spans="1:9" ht="47.45" customHeight="1">
      <c r="A66" s="28" t="s">
        <v>283</v>
      </c>
      <c r="B66" s="69" t="s">
        <v>51</v>
      </c>
      <c r="C66" s="34" t="s">
        <v>90</v>
      </c>
      <c r="D66" s="34" t="s">
        <v>60</v>
      </c>
      <c r="E66" s="34">
        <v>100</v>
      </c>
      <c r="F66" s="68"/>
      <c r="G66" s="87">
        <f>G67</f>
        <v>39909</v>
      </c>
      <c r="H66" s="87">
        <f>H67</f>
        <v>39909</v>
      </c>
      <c r="I66" s="20">
        <f t="shared" si="0"/>
        <v>100</v>
      </c>
    </row>
    <row r="67" spans="1:9" ht="22.9" customHeight="1">
      <c r="A67" s="26" t="s">
        <v>259</v>
      </c>
      <c r="B67" s="68" t="s">
        <v>51</v>
      </c>
      <c r="C67" s="35" t="s">
        <v>90</v>
      </c>
      <c r="D67" s="35" t="s">
        <v>60</v>
      </c>
      <c r="E67" s="35">
        <v>120</v>
      </c>
      <c r="F67" s="69"/>
      <c r="G67" s="127">
        <f>G68+G69</f>
        <v>39909</v>
      </c>
      <c r="H67" s="127">
        <f>H68+H69</f>
        <v>39909</v>
      </c>
      <c r="I67" s="21">
        <f t="shared" si="0"/>
        <v>100</v>
      </c>
    </row>
    <row r="68" spans="1:9" ht="14.45" customHeight="1">
      <c r="A68" s="28" t="s">
        <v>260</v>
      </c>
      <c r="B68" s="68" t="s">
        <v>51</v>
      </c>
      <c r="C68" s="34" t="s">
        <v>90</v>
      </c>
      <c r="D68" s="34" t="s">
        <v>60</v>
      </c>
      <c r="E68" s="34">
        <v>121</v>
      </c>
      <c r="F68" s="68" t="s">
        <v>392</v>
      </c>
      <c r="G68" s="67">
        <v>30652.17</v>
      </c>
      <c r="H68" s="67">
        <v>30652.17</v>
      </c>
      <c r="I68" s="20">
        <f t="shared" si="0"/>
        <v>100</v>
      </c>
    </row>
    <row r="69" spans="1:9" ht="14.45" customHeight="1">
      <c r="A69" s="28" t="s">
        <v>261</v>
      </c>
      <c r="B69" s="69" t="s">
        <v>51</v>
      </c>
      <c r="C69" s="34" t="s">
        <v>90</v>
      </c>
      <c r="D69" s="34" t="s">
        <v>60</v>
      </c>
      <c r="E69" s="34">
        <v>129</v>
      </c>
      <c r="F69" s="68" t="s">
        <v>392</v>
      </c>
      <c r="G69" s="67">
        <v>9256.83</v>
      </c>
      <c r="H69" s="67">
        <v>9256.83</v>
      </c>
      <c r="I69" s="20">
        <f t="shared" si="0"/>
        <v>100</v>
      </c>
    </row>
    <row r="70" spans="1:9" ht="31.15" customHeight="1">
      <c r="A70" s="28" t="s">
        <v>277</v>
      </c>
      <c r="B70" s="69" t="s">
        <v>51</v>
      </c>
      <c r="C70" s="34" t="s">
        <v>90</v>
      </c>
      <c r="D70" s="34" t="s">
        <v>60</v>
      </c>
      <c r="E70" s="34">
        <v>244</v>
      </c>
      <c r="F70" s="68" t="s">
        <v>392</v>
      </c>
      <c r="G70" s="67">
        <v>5000</v>
      </c>
      <c r="H70" s="67">
        <v>5000</v>
      </c>
      <c r="I70" s="20">
        <f t="shared" si="0"/>
        <v>100</v>
      </c>
    </row>
    <row r="71" spans="1:9" ht="41.45" customHeight="1">
      <c r="A71" s="100" t="s">
        <v>284</v>
      </c>
      <c r="B71" s="101" t="s">
        <v>51</v>
      </c>
      <c r="C71" s="102" t="s">
        <v>285</v>
      </c>
      <c r="D71" s="102"/>
      <c r="E71" s="102"/>
      <c r="F71" s="101"/>
      <c r="G71" s="126">
        <f>G72</f>
        <v>611065.74</v>
      </c>
      <c r="H71" s="126">
        <f>H72</f>
        <v>575287.96</v>
      </c>
      <c r="I71" s="104">
        <f t="shared" si="0"/>
        <v>94.145019486774046</v>
      </c>
    </row>
    <row r="72" spans="1:9" ht="37.15" customHeight="1">
      <c r="A72" s="129" t="s">
        <v>286</v>
      </c>
      <c r="B72" s="128" t="s">
        <v>51</v>
      </c>
      <c r="C72" s="128" t="s">
        <v>93</v>
      </c>
      <c r="D72" s="130" t="s">
        <v>287</v>
      </c>
      <c r="E72" s="130"/>
      <c r="F72" s="128"/>
      <c r="G72" s="131">
        <f>G73</f>
        <v>611065.74</v>
      </c>
      <c r="H72" s="131">
        <f>H73</f>
        <v>575287.96</v>
      </c>
      <c r="I72" s="132">
        <f>H72/G72*100</f>
        <v>94.145019486774046</v>
      </c>
    </row>
    <row r="73" spans="1:9" ht="30" customHeight="1">
      <c r="A73" s="122" t="s">
        <v>288</v>
      </c>
      <c r="B73" s="70" t="s">
        <v>51</v>
      </c>
      <c r="C73" s="123" t="s">
        <v>93</v>
      </c>
      <c r="D73" s="123" t="s">
        <v>289</v>
      </c>
      <c r="E73" s="123"/>
      <c r="F73" s="98"/>
      <c r="G73" s="124">
        <f>G74+G78</f>
        <v>611065.74</v>
      </c>
      <c r="H73" s="124">
        <f>H74+H78</f>
        <v>575287.96</v>
      </c>
      <c r="I73" s="125">
        <f>H73/G73*100</f>
        <v>94.145019486774046</v>
      </c>
    </row>
    <row r="74" spans="1:9" ht="26.45" customHeight="1">
      <c r="A74" s="78" t="s">
        <v>290</v>
      </c>
      <c r="B74" s="99" t="s">
        <v>51</v>
      </c>
      <c r="C74" s="80" t="s">
        <v>93</v>
      </c>
      <c r="D74" s="80" t="s">
        <v>291</v>
      </c>
      <c r="E74" s="80"/>
      <c r="F74" s="79"/>
      <c r="G74" s="85">
        <f t="shared" ref="G74:H76" si="4">G75</f>
        <v>217409.3</v>
      </c>
      <c r="H74" s="85">
        <f t="shared" si="4"/>
        <v>217409.3</v>
      </c>
      <c r="I74" s="42">
        <f t="shared" si="0"/>
        <v>100</v>
      </c>
    </row>
    <row r="75" spans="1:9" ht="28.15" customHeight="1">
      <c r="A75" s="28" t="s">
        <v>252</v>
      </c>
      <c r="B75" s="68" t="s">
        <v>51</v>
      </c>
      <c r="C75" s="34" t="s">
        <v>93</v>
      </c>
      <c r="D75" s="34" t="s">
        <v>61</v>
      </c>
      <c r="E75" s="34">
        <v>200</v>
      </c>
      <c r="F75" s="68"/>
      <c r="G75" s="67">
        <f t="shared" si="4"/>
        <v>217409.3</v>
      </c>
      <c r="H75" s="67">
        <f t="shared" si="4"/>
        <v>217409.3</v>
      </c>
      <c r="I75" s="20">
        <f t="shared" si="0"/>
        <v>100</v>
      </c>
    </row>
    <row r="76" spans="1:9" ht="28.9" customHeight="1">
      <c r="A76" s="28" t="s">
        <v>262</v>
      </c>
      <c r="B76" s="68" t="s">
        <v>51</v>
      </c>
      <c r="C76" s="34" t="s">
        <v>93</v>
      </c>
      <c r="D76" s="34" t="s">
        <v>61</v>
      </c>
      <c r="E76" s="34">
        <v>240</v>
      </c>
      <c r="F76" s="68"/>
      <c r="G76" s="36">
        <f t="shared" si="4"/>
        <v>217409.3</v>
      </c>
      <c r="H76" s="36">
        <f t="shared" si="4"/>
        <v>217409.3</v>
      </c>
      <c r="I76" s="20">
        <f t="shared" si="0"/>
        <v>100</v>
      </c>
    </row>
    <row r="77" spans="1:9" ht="24" customHeight="1">
      <c r="A77" s="28" t="s">
        <v>263</v>
      </c>
      <c r="B77" s="69" t="s">
        <v>51</v>
      </c>
      <c r="C77" s="34" t="s">
        <v>93</v>
      </c>
      <c r="D77" s="34" t="s">
        <v>61</v>
      </c>
      <c r="E77" s="34">
        <v>244</v>
      </c>
      <c r="F77" s="68" t="s">
        <v>354</v>
      </c>
      <c r="G77" s="67">
        <v>217409.3</v>
      </c>
      <c r="H77" s="67">
        <v>217409.3</v>
      </c>
      <c r="I77" s="20">
        <f t="shared" si="0"/>
        <v>100</v>
      </c>
    </row>
    <row r="78" spans="1:9" ht="32.450000000000003" customHeight="1">
      <c r="A78" s="78" t="s">
        <v>292</v>
      </c>
      <c r="B78" s="79" t="s">
        <v>51</v>
      </c>
      <c r="C78" s="80" t="s">
        <v>293</v>
      </c>
      <c r="D78" s="80" t="s">
        <v>62</v>
      </c>
      <c r="E78" s="80"/>
      <c r="F78" s="79"/>
      <c r="G78" s="85">
        <f>G79</f>
        <v>393656.44</v>
      </c>
      <c r="H78" s="85">
        <f>H79</f>
        <v>357878.66</v>
      </c>
      <c r="I78" s="42">
        <f t="shared" si="0"/>
        <v>90.911420120549778</v>
      </c>
    </row>
    <row r="79" spans="1:9" ht="30.6" customHeight="1">
      <c r="A79" s="28" t="s">
        <v>252</v>
      </c>
      <c r="B79" s="68" t="s">
        <v>51</v>
      </c>
      <c r="C79" s="34" t="s">
        <v>93</v>
      </c>
      <c r="D79" s="34" t="s">
        <v>62</v>
      </c>
      <c r="E79" s="34">
        <v>200</v>
      </c>
      <c r="F79" s="68"/>
      <c r="G79" s="87">
        <f>G80</f>
        <v>393656.44</v>
      </c>
      <c r="H79" s="87">
        <f>H80</f>
        <v>357878.66</v>
      </c>
      <c r="I79" s="20">
        <f t="shared" si="0"/>
        <v>90.911420120549778</v>
      </c>
    </row>
    <row r="80" spans="1:9" ht="40.15" customHeight="1">
      <c r="A80" s="29" t="s">
        <v>262</v>
      </c>
      <c r="B80" s="68" t="s">
        <v>51</v>
      </c>
      <c r="C80" s="35" t="s">
        <v>93</v>
      </c>
      <c r="D80" s="35" t="s">
        <v>62</v>
      </c>
      <c r="E80" s="35">
        <v>240</v>
      </c>
      <c r="F80" s="69"/>
      <c r="G80" s="66">
        <f>G81+G82</f>
        <v>393656.44</v>
      </c>
      <c r="H80" s="66">
        <f>H81+H82</f>
        <v>357878.66</v>
      </c>
      <c r="I80" s="21">
        <f t="shared" si="0"/>
        <v>90.911420120549778</v>
      </c>
    </row>
    <row r="81" spans="1:9" ht="25.15" customHeight="1">
      <c r="A81" s="28" t="s">
        <v>263</v>
      </c>
      <c r="B81" s="69" t="s">
        <v>51</v>
      </c>
      <c r="C81" s="34" t="s">
        <v>93</v>
      </c>
      <c r="D81" s="34" t="s">
        <v>294</v>
      </c>
      <c r="E81" s="34">
        <v>244</v>
      </c>
      <c r="F81" s="68" t="s">
        <v>354</v>
      </c>
      <c r="G81" s="67">
        <v>385276.44</v>
      </c>
      <c r="H81" s="67">
        <v>349498.66</v>
      </c>
      <c r="I81" s="20">
        <f t="shared" ref="I81:I147" si="5">H81/G81*100</f>
        <v>90.713737907254327</v>
      </c>
    </row>
    <row r="82" spans="1:9" ht="24.6" customHeight="1">
      <c r="A82" s="28" t="s">
        <v>264</v>
      </c>
      <c r="B82" s="68" t="s">
        <v>51</v>
      </c>
      <c r="C82" s="34" t="s">
        <v>93</v>
      </c>
      <c r="D82" s="34" t="s">
        <v>294</v>
      </c>
      <c r="E82" s="34">
        <v>244</v>
      </c>
      <c r="F82" s="68" t="s">
        <v>357</v>
      </c>
      <c r="G82" s="67">
        <v>8380</v>
      </c>
      <c r="H82" s="67">
        <v>8380</v>
      </c>
      <c r="I82" s="20">
        <f t="shared" si="5"/>
        <v>100</v>
      </c>
    </row>
    <row r="83" spans="1:9">
      <c r="A83" s="117" t="s">
        <v>295</v>
      </c>
      <c r="B83" s="101" t="s">
        <v>51</v>
      </c>
      <c r="C83" s="118" t="s">
        <v>296</v>
      </c>
      <c r="D83" s="118"/>
      <c r="E83" s="118"/>
      <c r="F83" s="119"/>
      <c r="G83" s="120">
        <f>G84+G94</f>
        <v>2234472.7800000003</v>
      </c>
      <c r="H83" s="120">
        <f>H84+H94</f>
        <v>2178832.7800000003</v>
      </c>
      <c r="I83" s="121">
        <f t="shared" si="5"/>
        <v>97.509927151585174</v>
      </c>
    </row>
    <row r="84" spans="1:9" ht="14.45" customHeight="1">
      <c r="A84" s="116" t="s">
        <v>63</v>
      </c>
      <c r="B84" s="98" t="s">
        <v>51</v>
      </c>
      <c r="C84" s="70" t="s">
        <v>96</v>
      </c>
      <c r="D84" s="64" t="s">
        <v>297</v>
      </c>
      <c r="E84" s="64"/>
      <c r="F84" s="70"/>
      <c r="G84" s="94">
        <f>G85+G88+G91</f>
        <v>2004472.78</v>
      </c>
      <c r="H84" s="94">
        <f>H85+H88+H91</f>
        <v>1948832.78</v>
      </c>
      <c r="I84" s="58">
        <f>H84/G84*100</f>
        <v>97.224207754020981</v>
      </c>
    </row>
    <row r="85" spans="1:9" ht="37.9" customHeight="1">
      <c r="A85" s="114" t="s">
        <v>64</v>
      </c>
      <c r="B85" s="79" t="s">
        <v>51</v>
      </c>
      <c r="C85" s="37" t="s">
        <v>96</v>
      </c>
      <c r="D85" s="37" t="s">
        <v>65</v>
      </c>
      <c r="E85" s="37">
        <v>200</v>
      </c>
      <c r="F85" s="99"/>
      <c r="G85" s="86">
        <f>G86</f>
        <v>662000</v>
      </c>
      <c r="H85" s="86">
        <f>H86</f>
        <v>606360</v>
      </c>
      <c r="I85" s="115">
        <f t="shared" si="5"/>
        <v>91.595166163141997</v>
      </c>
    </row>
    <row r="86" spans="1:9" ht="28.15" customHeight="1">
      <c r="A86" s="28" t="s">
        <v>262</v>
      </c>
      <c r="B86" s="68" t="s">
        <v>51</v>
      </c>
      <c r="C86" s="34" t="s">
        <v>96</v>
      </c>
      <c r="D86" s="34" t="s">
        <v>65</v>
      </c>
      <c r="E86" s="34">
        <v>240</v>
      </c>
      <c r="F86" s="68"/>
      <c r="G86" s="67">
        <f>G87</f>
        <v>662000</v>
      </c>
      <c r="H86" s="67">
        <f>H87</f>
        <v>606360</v>
      </c>
      <c r="I86" s="20">
        <f t="shared" si="5"/>
        <v>91.595166163141997</v>
      </c>
    </row>
    <row r="87" spans="1:9" ht="14.45" customHeight="1">
      <c r="A87" s="28" t="s">
        <v>263</v>
      </c>
      <c r="B87" s="68" t="s">
        <v>51</v>
      </c>
      <c r="C87" s="34" t="s">
        <v>96</v>
      </c>
      <c r="D87" s="34" t="s">
        <v>65</v>
      </c>
      <c r="E87" s="34">
        <v>244</v>
      </c>
      <c r="F87" s="68">
        <v>2300</v>
      </c>
      <c r="G87" s="67">
        <v>662000</v>
      </c>
      <c r="H87" s="67">
        <v>606360</v>
      </c>
      <c r="I87" s="20">
        <f t="shared" si="5"/>
        <v>91.595166163141997</v>
      </c>
    </row>
    <row r="88" spans="1:9" ht="22.9" customHeight="1">
      <c r="A88" s="78" t="s">
        <v>298</v>
      </c>
      <c r="B88" s="99" t="s">
        <v>51</v>
      </c>
      <c r="C88" s="80" t="s">
        <v>96</v>
      </c>
      <c r="D88" s="80" t="s">
        <v>299</v>
      </c>
      <c r="E88" s="80">
        <v>200</v>
      </c>
      <c r="F88" s="79"/>
      <c r="G88" s="81">
        <f>G89</f>
        <v>148250</v>
      </c>
      <c r="H88" s="81">
        <f>H89</f>
        <v>148250</v>
      </c>
      <c r="I88" s="42">
        <f t="shared" si="5"/>
        <v>100</v>
      </c>
    </row>
    <row r="89" spans="1:9" ht="22.9" customHeight="1">
      <c r="A89" s="28" t="s">
        <v>262</v>
      </c>
      <c r="B89" s="68" t="s">
        <v>51</v>
      </c>
      <c r="C89" s="34" t="s">
        <v>96</v>
      </c>
      <c r="D89" s="34" t="s">
        <v>299</v>
      </c>
      <c r="E89" s="34">
        <v>240</v>
      </c>
      <c r="F89" s="68"/>
      <c r="G89" s="67">
        <f>G90</f>
        <v>148250</v>
      </c>
      <c r="H89" s="67">
        <f>H90</f>
        <v>148250</v>
      </c>
      <c r="I89" s="20">
        <f t="shared" si="5"/>
        <v>100</v>
      </c>
    </row>
    <row r="90" spans="1:9" ht="25.9" customHeight="1">
      <c r="A90" s="28" t="s">
        <v>263</v>
      </c>
      <c r="B90" s="68" t="s">
        <v>51</v>
      </c>
      <c r="C90" s="34" t="s">
        <v>96</v>
      </c>
      <c r="D90" s="34" t="s">
        <v>299</v>
      </c>
      <c r="E90" s="34">
        <v>244</v>
      </c>
      <c r="F90" s="68">
        <v>2300</v>
      </c>
      <c r="G90" s="67">
        <v>148250</v>
      </c>
      <c r="H90" s="67">
        <v>148250</v>
      </c>
      <c r="I90" s="20">
        <f t="shared" si="5"/>
        <v>100</v>
      </c>
    </row>
    <row r="91" spans="1:9" ht="22.15" customHeight="1">
      <c r="A91" s="78" t="s">
        <v>66</v>
      </c>
      <c r="B91" s="99" t="s">
        <v>51</v>
      </c>
      <c r="C91" s="80" t="s">
        <v>96</v>
      </c>
      <c r="D91" s="80" t="s">
        <v>67</v>
      </c>
      <c r="E91" s="80">
        <v>200</v>
      </c>
      <c r="F91" s="79"/>
      <c r="G91" s="81">
        <f>G92</f>
        <v>1194222.78</v>
      </c>
      <c r="H91" s="81">
        <f>H92</f>
        <v>1194222.78</v>
      </c>
      <c r="I91" s="42">
        <f t="shared" si="5"/>
        <v>100</v>
      </c>
    </row>
    <row r="92" spans="1:9" ht="27.6" customHeight="1">
      <c r="A92" s="28" t="s">
        <v>262</v>
      </c>
      <c r="B92" s="68" t="s">
        <v>51</v>
      </c>
      <c r="C92" s="34" t="s">
        <v>96</v>
      </c>
      <c r="D92" s="34" t="s">
        <v>67</v>
      </c>
      <c r="E92" s="34">
        <v>240</v>
      </c>
      <c r="F92" s="68"/>
      <c r="G92" s="67">
        <f>G93</f>
        <v>1194222.78</v>
      </c>
      <c r="H92" s="67">
        <f>H93</f>
        <v>1194222.78</v>
      </c>
      <c r="I92" s="20">
        <f t="shared" si="5"/>
        <v>100</v>
      </c>
    </row>
    <row r="93" spans="1:9" ht="24" customHeight="1">
      <c r="A93" s="28" t="s">
        <v>262</v>
      </c>
      <c r="B93" s="68" t="s">
        <v>51</v>
      </c>
      <c r="C93" s="34" t="s">
        <v>96</v>
      </c>
      <c r="D93" s="34" t="s">
        <v>67</v>
      </c>
      <c r="E93" s="34">
        <v>244</v>
      </c>
      <c r="F93" s="68">
        <v>2300</v>
      </c>
      <c r="G93" s="67">
        <v>1194222.78</v>
      </c>
      <c r="H93" s="67">
        <v>1194222.78</v>
      </c>
      <c r="I93" s="20">
        <f t="shared" si="5"/>
        <v>100</v>
      </c>
    </row>
    <row r="94" spans="1:9" ht="22.15" customHeight="1">
      <c r="A94" s="63" t="s">
        <v>220</v>
      </c>
      <c r="B94" s="70" t="s">
        <v>51</v>
      </c>
      <c r="C94" s="64" t="s">
        <v>225</v>
      </c>
      <c r="D94" s="64"/>
      <c r="E94" s="64"/>
      <c r="F94" s="70"/>
      <c r="G94" s="94">
        <f>G95+G98</f>
        <v>230000</v>
      </c>
      <c r="H94" s="94">
        <f>H95+H98</f>
        <v>230000</v>
      </c>
      <c r="I94" s="58">
        <f t="shared" si="5"/>
        <v>100</v>
      </c>
    </row>
    <row r="95" spans="1:9" ht="15.6" customHeight="1">
      <c r="A95" s="170" t="s">
        <v>393</v>
      </c>
      <c r="B95" s="163" t="s">
        <v>51</v>
      </c>
      <c r="C95" s="157" t="s">
        <v>225</v>
      </c>
      <c r="D95" s="157" t="s">
        <v>394</v>
      </c>
      <c r="E95" s="157">
        <v>200</v>
      </c>
      <c r="F95" s="158"/>
      <c r="G95" s="171">
        <f>G96</f>
        <v>80000</v>
      </c>
      <c r="H95" s="171">
        <f>H96</f>
        <v>80000</v>
      </c>
      <c r="I95" s="48">
        <f t="shared" si="5"/>
        <v>100</v>
      </c>
    </row>
    <row r="96" spans="1:9" ht="28.9" customHeight="1">
      <c r="A96" s="28" t="s">
        <v>262</v>
      </c>
      <c r="B96" s="68" t="s">
        <v>51</v>
      </c>
      <c r="C96" s="34" t="s">
        <v>225</v>
      </c>
      <c r="D96" s="34" t="s">
        <v>394</v>
      </c>
      <c r="E96" s="34">
        <v>240</v>
      </c>
      <c r="F96" s="68"/>
      <c r="G96" s="127">
        <f>G97</f>
        <v>80000</v>
      </c>
      <c r="H96" s="127">
        <f>H97</f>
        <v>80000</v>
      </c>
      <c r="I96" s="47">
        <f t="shared" si="5"/>
        <v>100</v>
      </c>
    </row>
    <row r="97" spans="1:9" ht="29.45" customHeight="1">
      <c r="A97" s="28" t="s">
        <v>263</v>
      </c>
      <c r="B97" s="68" t="s">
        <v>51</v>
      </c>
      <c r="C97" s="34" t="s">
        <v>225</v>
      </c>
      <c r="D97" s="34" t="s">
        <v>394</v>
      </c>
      <c r="E97" s="34">
        <v>244</v>
      </c>
      <c r="F97" s="68" t="s">
        <v>358</v>
      </c>
      <c r="G97" s="127">
        <v>80000</v>
      </c>
      <c r="H97" s="127">
        <v>80000</v>
      </c>
      <c r="I97" s="47">
        <f t="shared" si="5"/>
        <v>100</v>
      </c>
    </row>
    <row r="98" spans="1:9" ht="33.6" customHeight="1">
      <c r="A98" s="78" t="s">
        <v>221</v>
      </c>
      <c r="B98" s="99" t="s">
        <v>51</v>
      </c>
      <c r="C98" s="80" t="s">
        <v>225</v>
      </c>
      <c r="D98" s="80" t="s">
        <v>222</v>
      </c>
      <c r="E98" s="80">
        <v>200</v>
      </c>
      <c r="F98" s="79"/>
      <c r="G98" s="85">
        <f>G99</f>
        <v>150000</v>
      </c>
      <c r="H98" s="85">
        <f>H99</f>
        <v>150000</v>
      </c>
      <c r="I98" s="42">
        <f t="shared" si="5"/>
        <v>100</v>
      </c>
    </row>
    <row r="99" spans="1:9" ht="23.45" customHeight="1">
      <c r="A99" s="28" t="s">
        <v>262</v>
      </c>
      <c r="B99" s="68" t="s">
        <v>51</v>
      </c>
      <c r="C99" s="34" t="s">
        <v>225</v>
      </c>
      <c r="D99" s="34" t="s">
        <v>222</v>
      </c>
      <c r="E99" s="34">
        <v>240</v>
      </c>
      <c r="F99" s="68"/>
      <c r="G99" s="67">
        <f>G100</f>
        <v>150000</v>
      </c>
      <c r="H99" s="67">
        <f>H100</f>
        <v>150000</v>
      </c>
      <c r="I99" s="20">
        <f t="shared" si="5"/>
        <v>100</v>
      </c>
    </row>
    <row r="100" spans="1:9" ht="25.9" customHeight="1">
      <c r="A100" s="28" t="s">
        <v>263</v>
      </c>
      <c r="B100" s="68" t="s">
        <v>51</v>
      </c>
      <c r="C100" s="34" t="s">
        <v>225</v>
      </c>
      <c r="D100" s="34" t="s">
        <v>222</v>
      </c>
      <c r="E100" s="34">
        <v>244</v>
      </c>
      <c r="F100" s="68" t="s">
        <v>358</v>
      </c>
      <c r="G100" s="36">
        <v>150000</v>
      </c>
      <c r="H100" s="36">
        <v>150000</v>
      </c>
      <c r="I100" s="20">
        <f t="shared" si="5"/>
        <v>100</v>
      </c>
    </row>
    <row r="101" spans="1:9">
      <c r="A101" s="109" t="s">
        <v>98</v>
      </c>
      <c r="B101" s="110" t="s">
        <v>51</v>
      </c>
      <c r="C101" s="111" t="s">
        <v>115</v>
      </c>
      <c r="D101" s="111"/>
      <c r="E101" s="111"/>
      <c r="F101" s="110"/>
      <c r="G101" s="112">
        <f>G102+G110</f>
        <v>4557260.37</v>
      </c>
      <c r="H101" s="112">
        <f>H102+H110</f>
        <v>4455076.45</v>
      </c>
      <c r="I101" s="113">
        <f t="shared" si="5"/>
        <v>97.7577774429421</v>
      </c>
    </row>
    <row r="102" spans="1:9">
      <c r="A102" s="63" t="s">
        <v>100</v>
      </c>
      <c r="B102" s="70" t="s">
        <v>51</v>
      </c>
      <c r="C102" s="64" t="s">
        <v>99</v>
      </c>
      <c r="D102" s="64"/>
      <c r="E102" s="64"/>
      <c r="F102" s="70"/>
      <c r="G102" s="65">
        <f>G103+G106</f>
        <v>55194.080000000002</v>
      </c>
      <c r="H102" s="65">
        <f>H103+H107</f>
        <v>30415.559999999998</v>
      </c>
      <c r="I102" s="58">
        <f t="shared" si="5"/>
        <v>55.106562153042496</v>
      </c>
    </row>
    <row r="103" spans="1:9" ht="37.9" customHeight="1">
      <c r="A103" s="78" t="s">
        <v>68</v>
      </c>
      <c r="B103" s="79" t="s">
        <v>51</v>
      </c>
      <c r="C103" s="80" t="s">
        <v>99</v>
      </c>
      <c r="D103" s="80" t="s">
        <v>359</v>
      </c>
      <c r="E103" s="80">
        <v>200</v>
      </c>
      <c r="F103" s="79"/>
      <c r="G103" s="85">
        <f>G104</f>
        <v>50000</v>
      </c>
      <c r="H103" s="85">
        <f>H104</f>
        <v>25221.48</v>
      </c>
      <c r="I103" s="42">
        <f t="shared" si="5"/>
        <v>50.442960000000006</v>
      </c>
    </row>
    <row r="104" spans="1:9" ht="40.9" customHeight="1">
      <c r="A104" s="28" t="s">
        <v>262</v>
      </c>
      <c r="B104" s="68" t="s">
        <v>51</v>
      </c>
      <c r="C104" s="34" t="s">
        <v>99</v>
      </c>
      <c r="D104" s="34" t="s">
        <v>359</v>
      </c>
      <c r="E104" s="34">
        <v>240</v>
      </c>
      <c r="F104" s="68"/>
      <c r="G104" s="87">
        <f>G105</f>
        <v>50000</v>
      </c>
      <c r="H104" s="87">
        <f>H105</f>
        <v>25221.48</v>
      </c>
      <c r="I104" s="20">
        <f t="shared" si="5"/>
        <v>50.442960000000006</v>
      </c>
    </row>
    <row r="105" spans="1:9" ht="14.45" customHeight="1">
      <c r="A105" s="28" t="s">
        <v>263</v>
      </c>
      <c r="B105" s="69" t="s">
        <v>51</v>
      </c>
      <c r="C105" s="34" t="s">
        <v>99</v>
      </c>
      <c r="D105" s="34" t="s">
        <v>359</v>
      </c>
      <c r="E105" s="34">
        <v>244</v>
      </c>
      <c r="F105" s="68" t="s">
        <v>358</v>
      </c>
      <c r="G105" s="67">
        <v>50000</v>
      </c>
      <c r="H105" s="67">
        <v>25221.48</v>
      </c>
      <c r="I105" s="20">
        <f t="shared" si="5"/>
        <v>50.442960000000006</v>
      </c>
    </row>
    <row r="106" spans="1:9" ht="14.45" customHeight="1">
      <c r="A106" s="78" t="s">
        <v>300</v>
      </c>
      <c r="B106" s="79" t="s">
        <v>51</v>
      </c>
      <c r="C106" s="80" t="s">
        <v>99</v>
      </c>
      <c r="D106" s="80" t="s">
        <v>69</v>
      </c>
      <c r="E106" s="80"/>
      <c r="F106" s="79"/>
      <c r="G106" s="85">
        <f t="shared" ref="G106:H108" si="6">G107</f>
        <v>5194.08</v>
      </c>
      <c r="H106" s="85">
        <f t="shared" si="6"/>
        <v>5194.08</v>
      </c>
      <c r="I106" s="42">
        <f t="shared" si="5"/>
        <v>100</v>
      </c>
    </row>
    <row r="107" spans="1:9" ht="23.45" customHeight="1">
      <c r="A107" s="28" t="s">
        <v>301</v>
      </c>
      <c r="B107" s="68" t="s">
        <v>51</v>
      </c>
      <c r="C107" s="34" t="s">
        <v>99</v>
      </c>
      <c r="D107" s="34" t="s">
        <v>69</v>
      </c>
      <c r="E107" s="34">
        <v>200</v>
      </c>
      <c r="F107" s="68"/>
      <c r="G107" s="87">
        <f t="shared" si="6"/>
        <v>5194.08</v>
      </c>
      <c r="H107" s="87">
        <f t="shared" si="6"/>
        <v>5194.08</v>
      </c>
      <c r="I107" s="20">
        <f t="shared" si="5"/>
        <v>100</v>
      </c>
    </row>
    <row r="108" spans="1:9" ht="30" customHeight="1">
      <c r="A108" s="28" t="s">
        <v>262</v>
      </c>
      <c r="B108" s="69" t="s">
        <v>51</v>
      </c>
      <c r="C108" s="34" t="s">
        <v>99</v>
      </c>
      <c r="D108" s="34" t="s">
        <v>69</v>
      </c>
      <c r="E108" s="34">
        <v>240</v>
      </c>
      <c r="F108" s="68"/>
      <c r="G108" s="67">
        <f t="shared" si="6"/>
        <v>5194.08</v>
      </c>
      <c r="H108" s="67">
        <f t="shared" si="6"/>
        <v>5194.08</v>
      </c>
      <c r="I108" s="20">
        <f t="shared" si="5"/>
        <v>100</v>
      </c>
    </row>
    <row r="109" spans="1:9" ht="24.6" customHeight="1">
      <c r="A109" s="28" t="s">
        <v>302</v>
      </c>
      <c r="B109" s="68" t="s">
        <v>51</v>
      </c>
      <c r="C109" s="34" t="s">
        <v>99</v>
      </c>
      <c r="D109" s="34" t="s">
        <v>69</v>
      </c>
      <c r="E109" s="34">
        <v>244</v>
      </c>
      <c r="F109" s="68" t="s">
        <v>354</v>
      </c>
      <c r="G109" s="36">
        <v>5194.08</v>
      </c>
      <c r="H109" s="36">
        <v>5194.08</v>
      </c>
      <c r="I109" s="20">
        <f t="shared" si="5"/>
        <v>100</v>
      </c>
    </row>
    <row r="110" spans="1:9">
      <c r="A110" s="100" t="s">
        <v>102</v>
      </c>
      <c r="B110" s="101" t="s">
        <v>51</v>
      </c>
      <c r="C110" s="102" t="s">
        <v>101</v>
      </c>
      <c r="D110" s="102"/>
      <c r="E110" s="102"/>
      <c r="F110" s="101"/>
      <c r="G110" s="103">
        <f>G111+G114+G117+G120+G156</f>
        <v>4502066.29</v>
      </c>
      <c r="H110" s="103">
        <f>H111+H114+H117+H120+H156</f>
        <v>4424660.8900000006</v>
      </c>
      <c r="I110" s="104">
        <f t="shared" si="5"/>
        <v>98.280669474549214</v>
      </c>
    </row>
    <row r="111" spans="1:9" ht="36">
      <c r="A111" s="157" t="s">
        <v>395</v>
      </c>
      <c r="B111" s="157" t="s">
        <v>51</v>
      </c>
      <c r="C111" s="157" t="s">
        <v>398</v>
      </c>
      <c r="D111" s="157" t="s">
        <v>399</v>
      </c>
      <c r="E111" s="157"/>
      <c r="F111" s="158"/>
      <c r="G111" s="159">
        <f>G112</f>
        <v>500000</v>
      </c>
      <c r="H111" s="159">
        <f>H112</f>
        <v>499432.14</v>
      </c>
      <c r="I111" s="48">
        <f>H111/G111*100</f>
        <v>99.886428000000009</v>
      </c>
    </row>
    <row r="112" spans="1:9" ht="36.75">
      <c r="A112" s="28" t="s">
        <v>262</v>
      </c>
      <c r="B112" s="34" t="s">
        <v>51</v>
      </c>
      <c r="C112" s="34" t="s">
        <v>398</v>
      </c>
      <c r="D112" s="34" t="s">
        <v>399</v>
      </c>
      <c r="E112" s="34">
        <v>200</v>
      </c>
      <c r="F112" s="96"/>
      <c r="G112" s="67">
        <f>G113</f>
        <v>500000</v>
      </c>
      <c r="H112" s="67">
        <f>H113</f>
        <v>499432.14</v>
      </c>
      <c r="I112" s="48">
        <f t="shared" ref="I112:I119" si="7">H112/G112*100</f>
        <v>99.886428000000009</v>
      </c>
    </row>
    <row r="113" spans="1:9" ht="24">
      <c r="A113" s="28" t="s">
        <v>263</v>
      </c>
      <c r="B113" s="34" t="s">
        <v>51</v>
      </c>
      <c r="C113" s="34" t="s">
        <v>398</v>
      </c>
      <c r="D113" s="34" t="s">
        <v>399</v>
      </c>
      <c r="E113" s="34" t="s">
        <v>400</v>
      </c>
      <c r="F113" s="96" t="s">
        <v>358</v>
      </c>
      <c r="G113" s="67">
        <v>500000</v>
      </c>
      <c r="H113" s="67">
        <v>499432.14</v>
      </c>
      <c r="I113" s="48">
        <f t="shared" si="7"/>
        <v>99.886428000000009</v>
      </c>
    </row>
    <row r="114" spans="1:9" ht="48">
      <c r="A114" s="157" t="s">
        <v>396</v>
      </c>
      <c r="B114" s="157" t="s">
        <v>51</v>
      </c>
      <c r="C114" s="157" t="s">
        <v>398</v>
      </c>
      <c r="D114" s="157" t="s">
        <v>401</v>
      </c>
      <c r="E114" s="157"/>
      <c r="F114" s="158"/>
      <c r="G114" s="159">
        <f>G115</f>
        <v>180000</v>
      </c>
      <c r="H114" s="159">
        <f>H115</f>
        <v>180000</v>
      </c>
      <c r="I114" s="48">
        <f t="shared" si="7"/>
        <v>100</v>
      </c>
    </row>
    <row r="115" spans="1:9" ht="36.75">
      <c r="A115" s="28" t="s">
        <v>262</v>
      </c>
      <c r="B115" s="34" t="s">
        <v>51</v>
      </c>
      <c r="C115" s="34" t="s">
        <v>398</v>
      </c>
      <c r="D115" s="34" t="s">
        <v>401</v>
      </c>
      <c r="E115" s="34">
        <v>200</v>
      </c>
      <c r="F115" s="96"/>
      <c r="G115" s="67">
        <f>G116</f>
        <v>180000</v>
      </c>
      <c r="H115" s="67">
        <f>H116</f>
        <v>180000</v>
      </c>
      <c r="I115" s="48">
        <f t="shared" si="7"/>
        <v>100</v>
      </c>
    </row>
    <row r="116" spans="1:9" ht="24">
      <c r="A116" s="28" t="s">
        <v>263</v>
      </c>
      <c r="B116" s="34" t="s">
        <v>51</v>
      </c>
      <c r="C116" s="34" t="s">
        <v>398</v>
      </c>
      <c r="D116" s="34" t="s">
        <v>401</v>
      </c>
      <c r="E116" s="34" t="s">
        <v>400</v>
      </c>
      <c r="F116" s="96" t="s">
        <v>358</v>
      </c>
      <c r="G116" s="67">
        <v>180000</v>
      </c>
      <c r="H116" s="67">
        <v>180000</v>
      </c>
      <c r="I116" s="48">
        <f t="shared" si="7"/>
        <v>100</v>
      </c>
    </row>
    <row r="117" spans="1:9" ht="36">
      <c r="A117" s="157" t="s">
        <v>397</v>
      </c>
      <c r="B117" s="157" t="s">
        <v>51</v>
      </c>
      <c r="C117" s="157" t="s">
        <v>398</v>
      </c>
      <c r="D117" s="157" t="s">
        <v>402</v>
      </c>
      <c r="E117" s="157"/>
      <c r="F117" s="158"/>
      <c r="G117" s="159">
        <f>G118</f>
        <v>180000</v>
      </c>
      <c r="H117" s="159">
        <f>H118</f>
        <v>180000</v>
      </c>
      <c r="I117" s="48">
        <f t="shared" si="7"/>
        <v>100</v>
      </c>
    </row>
    <row r="118" spans="1:9" ht="36.75">
      <c r="A118" s="28" t="s">
        <v>262</v>
      </c>
      <c r="B118" s="34" t="s">
        <v>51</v>
      </c>
      <c r="C118" s="34" t="s">
        <v>398</v>
      </c>
      <c r="D118" s="34" t="s">
        <v>402</v>
      </c>
      <c r="E118" s="34">
        <v>200</v>
      </c>
      <c r="F118" s="96"/>
      <c r="G118" s="67">
        <f>G119</f>
        <v>180000</v>
      </c>
      <c r="H118" s="67">
        <f>H119</f>
        <v>180000</v>
      </c>
      <c r="I118" s="48">
        <f t="shared" si="7"/>
        <v>100</v>
      </c>
    </row>
    <row r="119" spans="1:9" ht="24">
      <c r="A119" s="28" t="s">
        <v>263</v>
      </c>
      <c r="B119" s="34" t="s">
        <v>51</v>
      </c>
      <c r="C119" s="34" t="s">
        <v>398</v>
      </c>
      <c r="D119" s="34" t="s">
        <v>402</v>
      </c>
      <c r="E119" s="34" t="s">
        <v>400</v>
      </c>
      <c r="F119" s="96" t="s">
        <v>358</v>
      </c>
      <c r="G119" s="67">
        <v>180000</v>
      </c>
      <c r="H119" s="67">
        <v>180000</v>
      </c>
      <c r="I119" s="48">
        <f t="shared" si="7"/>
        <v>100</v>
      </c>
    </row>
    <row r="120" spans="1:9" ht="29.45" customHeight="1">
      <c r="A120" s="63" t="s">
        <v>303</v>
      </c>
      <c r="B120" s="70" t="s">
        <v>51</v>
      </c>
      <c r="C120" s="64" t="s">
        <v>101</v>
      </c>
      <c r="D120" s="64" t="s">
        <v>304</v>
      </c>
      <c r="E120" s="64"/>
      <c r="F120" s="70"/>
      <c r="G120" s="65">
        <f>G121+G134</f>
        <v>1523874.79</v>
      </c>
      <c r="H120" s="65">
        <f>H121+H134</f>
        <v>1447037.25</v>
      </c>
      <c r="I120" s="58">
        <f t="shared" si="5"/>
        <v>94.957752401691735</v>
      </c>
    </row>
    <row r="121" spans="1:9" ht="32.450000000000003" customHeight="1">
      <c r="A121" s="78" t="s">
        <v>305</v>
      </c>
      <c r="B121" s="99" t="s">
        <v>51</v>
      </c>
      <c r="C121" s="80" t="s">
        <v>101</v>
      </c>
      <c r="D121" s="80" t="s">
        <v>306</v>
      </c>
      <c r="E121" s="80"/>
      <c r="F121" s="79"/>
      <c r="G121" s="81">
        <f>G122+G129</f>
        <v>530976</v>
      </c>
      <c r="H121" s="81">
        <f>H122+H129</f>
        <v>458653.91</v>
      </c>
      <c r="I121" s="42">
        <f t="shared" si="5"/>
        <v>86.379405095522202</v>
      </c>
    </row>
    <row r="122" spans="1:9" ht="24.6" customHeight="1">
      <c r="A122" s="28" t="s">
        <v>307</v>
      </c>
      <c r="B122" s="68" t="s">
        <v>51</v>
      </c>
      <c r="C122" s="34" t="s">
        <v>101</v>
      </c>
      <c r="D122" s="34" t="s">
        <v>70</v>
      </c>
      <c r="E122" s="34"/>
      <c r="F122" s="68"/>
      <c r="G122" s="67">
        <f>G123+G127</f>
        <v>451000</v>
      </c>
      <c r="H122" s="67">
        <f>H123+H127</f>
        <v>378677.91</v>
      </c>
      <c r="I122" s="20">
        <f t="shared" si="5"/>
        <v>83.964059866962302</v>
      </c>
    </row>
    <row r="123" spans="1:9" ht="31.9" customHeight="1">
      <c r="A123" s="28" t="s">
        <v>252</v>
      </c>
      <c r="B123" s="68" t="s">
        <v>51</v>
      </c>
      <c r="C123" s="34" t="s">
        <v>101</v>
      </c>
      <c r="D123" s="34" t="s">
        <v>70</v>
      </c>
      <c r="E123" s="34">
        <v>200</v>
      </c>
      <c r="F123" s="68"/>
      <c r="G123" s="67">
        <f t="shared" ref="G123:H125" si="8">G124</f>
        <v>450000</v>
      </c>
      <c r="H123" s="67">
        <f t="shared" si="8"/>
        <v>378000</v>
      </c>
      <c r="I123" s="20">
        <f t="shared" si="5"/>
        <v>84</v>
      </c>
    </row>
    <row r="124" spans="1:9" ht="35.450000000000003" customHeight="1">
      <c r="A124" s="28" t="s">
        <v>262</v>
      </c>
      <c r="B124" s="69" t="s">
        <v>51</v>
      </c>
      <c r="C124" s="34" t="s">
        <v>101</v>
      </c>
      <c r="D124" s="34" t="s">
        <v>70</v>
      </c>
      <c r="E124" s="34">
        <v>240</v>
      </c>
      <c r="F124" s="68"/>
      <c r="G124" s="36">
        <f t="shared" si="8"/>
        <v>450000</v>
      </c>
      <c r="H124" s="36">
        <f t="shared" si="8"/>
        <v>378000</v>
      </c>
      <c r="I124" s="20">
        <f t="shared" si="5"/>
        <v>84</v>
      </c>
    </row>
    <row r="125" spans="1:9" ht="22.9" customHeight="1">
      <c r="A125" s="28" t="s">
        <v>277</v>
      </c>
      <c r="B125" s="68" t="s">
        <v>51</v>
      </c>
      <c r="C125" s="34" t="s">
        <v>101</v>
      </c>
      <c r="D125" s="34" t="s">
        <v>70</v>
      </c>
      <c r="E125" s="34">
        <v>247</v>
      </c>
      <c r="F125" s="68"/>
      <c r="G125" s="67">
        <f t="shared" si="8"/>
        <v>450000</v>
      </c>
      <c r="H125" s="67">
        <f t="shared" si="8"/>
        <v>378000</v>
      </c>
      <c r="I125" s="20">
        <f t="shared" si="5"/>
        <v>84</v>
      </c>
    </row>
    <row r="126" spans="1:9" ht="26.45" customHeight="1">
      <c r="A126" s="28" t="s">
        <v>265</v>
      </c>
      <c r="B126" s="68" t="s">
        <v>51</v>
      </c>
      <c r="C126" s="34" t="s">
        <v>101</v>
      </c>
      <c r="D126" s="34" t="s">
        <v>70</v>
      </c>
      <c r="E126" s="34">
        <v>247</v>
      </c>
      <c r="F126" s="68" t="s">
        <v>354</v>
      </c>
      <c r="G126" s="67">
        <v>450000</v>
      </c>
      <c r="H126" s="67">
        <v>378000</v>
      </c>
      <c r="I126" s="20">
        <f t="shared" si="5"/>
        <v>84</v>
      </c>
    </row>
    <row r="127" spans="1:9" ht="24" customHeight="1">
      <c r="A127" s="28" t="s">
        <v>267</v>
      </c>
      <c r="B127" s="68" t="s">
        <v>51</v>
      </c>
      <c r="C127" s="34" t="s">
        <v>101</v>
      </c>
      <c r="D127" s="34" t="s">
        <v>70</v>
      </c>
      <c r="E127" s="34">
        <v>800</v>
      </c>
      <c r="F127" s="68"/>
      <c r="G127" s="87">
        <v>1000</v>
      </c>
      <c r="H127" s="87">
        <f>H128</f>
        <v>677.91</v>
      </c>
      <c r="I127" s="20">
        <f t="shared" si="5"/>
        <v>67.790999999999997</v>
      </c>
    </row>
    <row r="128" spans="1:9" ht="26.45" customHeight="1">
      <c r="A128" s="28" t="s">
        <v>267</v>
      </c>
      <c r="B128" s="69" t="s">
        <v>51</v>
      </c>
      <c r="C128" s="34" t="s">
        <v>101</v>
      </c>
      <c r="D128" s="34" t="s">
        <v>70</v>
      </c>
      <c r="E128" s="34">
        <v>853</v>
      </c>
      <c r="F128" s="68" t="s">
        <v>354</v>
      </c>
      <c r="G128" s="67">
        <v>1000</v>
      </c>
      <c r="H128" s="67">
        <v>677.91</v>
      </c>
      <c r="I128" s="20">
        <f t="shared" si="5"/>
        <v>67.790999999999997</v>
      </c>
    </row>
    <row r="129" spans="1:9" ht="28.15" customHeight="1">
      <c r="A129" s="78" t="s">
        <v>308</v>
      </c>
      <c r="B129" s="79" t="s">
        <v>51</v>
      </c>
      <c r="C129" s="80" t="s">
        <v>101</v>
      </c>
      <c r="D129" s="80" t="s">
        <v>71</v>
      </c>
      <c r="E129" s="80"/>
      <c r="F129" s="79"/>
      <c r="G129" s="85">
        <f t="shared" ref="G129:H132" si="9">G130</f>
        <v>79976</v>
      </c>
      <c r="H129" s="85">
        <f t="shared" si="9"/>
        <v>79976</v>
      </c>
      <c r="I129" s="42">
        <f t="shared" si="5"/>
        <v>100</v>
      </c>
    </row>
    <row r="130" spans="1:9" ht="27.6" customHeight="1">
      <c r="A130" s="28" t="s">
        <v>252</v>
      </c>
      <c r="B130" s="68" t="s">
        <v>51</v>
      </c>
      <c r="C130" s="34" t="s">
        <v>101</v>
      </c>
      <c r="D130" s="34" t="s">
        <v>71</v>
      </c>
      <c r="E130" s="34">
        <v>200</v>
      </c>
      <c r="F130" s="68"/>
      <c r="G130" s="36">
        <f t="shared" si="9"/>
        <v>79976</v>
      </c>
      <c r="H130" s="36">
        <f t="shared" si="9"/>
        <v>79976</v>
      </c>
      <c r="I130" s="20">
        <f t="shared" si="5"/>
        <v>100</v>
      </c>
    </row>
    <row r="131" spans="1:9" ht="22.9" customHeight="1">
      <c r="A131" s="28" t="s">
        <v>262</v>
      </c>
      <c r="B131" s="69" t="s">
        <v>51</v>
      </c>
      <c r="C131" s="34" t="s">
        <v>101</v>
      </c>
      <c r="D131" s="34" t="s">
        <v>71</v>
      </c>
      <c r="E131" s="34">
        <v>240</v>
      </c>
      <c r="F131" s="68"/>
      <c r="G131" s="67">
        <f t="shared" si="9"/>
        <v>79976</v>
      </c>
      <c r="H131" s="67">
        <f t="shared" si="9"/>
        <v>79976</v>
      </c>
      <c r="I131" s="20">
        <f t="shared" si="5"/>
        <v>100</v>
      </c>
    </row>
    <row r="132" spans="1:9" ht="24" customHeight="1">
      <c r="A132" s="28" t="s">
        <v>277</v>
      </c>
      <c r="B132" s="68" t="s">
        <v>51</v>
      </c>
      <c r="C132" s="34" t="s">
        <v>101</v>
      </c>
      <c r="D132" s="34" t="s">
        <v>71</v>
      </c>
      <c r="E132" s="34">
        <v>244</v>
      </c>
      <c r="F132" s="68"/>
      <c r="G132" s="67">
        <f t="shared" si="9"/>
        <v>79976</v>
      </c>
      <c r="H132" s="67">
        <f t="shared" si="9"/>
        <v>79976</v>
      </c>
      <c r="I132" s="20">
        <f t="shared" si="5"/>
        <v>100</v>
      </c>
    </row>
    <row r="133" spans="1:9" ht="27" customHeight="1">
      <c r="A133" s="28" t="s">
        <v>263</v>
      </c>
      <c r="B133" s="68" t="s">
        <v>51</v>
      </c>
      <c r="C133" s="34" t="s">
        <v>101</v>
      </c>
      <c r="D133" s="34" t="s">
        <v>71</v>
      </c>
      <c r="E133" s="34">
        <v>244</v>
      </c>
      <c r="F133" s="68" t="s">
        <v>354</v>
      </c>
      <c r="G133" s="87">
        <v>79976</v>
      </c>
      <c r="H133" s="87">
        <v>79976</v>
      </c>
      <c r="I133" s="20">
        <f t="shared" si="5"/>
        <v>100</v>
      </c>
    </row>
    <row r="134" spans="1:9" ht="30" customHeight="1">
      <c r="A134" s="82" t="s">
        <v>309</v>
      </c>
      <c r="B134" s="93" t="s">
        <v>51</v>
      </c>
      <c r="C134" s="83" t="s">
        <v>101</v>
      </c>
      <c r="D134" s="83" t="s">
        <v>310</v>
      </c>
      <c r="E134" s="83"/>
      <c r="F134" s="93"/>
      <c r="G134" s="84">
        <f>G135+G140+G144+G148+G152</f>
        <v>992898.78999999992</v>
      </c>
      <c r="H134" s="84">
        <f>H135+H140+H144+H148+H152</f>
        <v>988383.34</v>
      </c>
      <c r="I134" s="57">
        <f t="shared" si="5"/>
        <v>99.545225551135985</v>
      </c>
    </row>
    <row r="135" spans="1:9" ht="33" customHeight="1">
      <c r="A135" s="78" t="s">
        <v>311</v>
      </c>
      <c r="B135" s="99" t="s">
        <v>51</v>
      </c>
      <c r="C135" s="80" t="s">
        <v>101</v>
      </c>
      <c r="D135" s="80" t="s">
        <v>72</v>
      </c>
      <c r="E135" s="80"/>
      <c r="F135" s="79"/>
      <c r="G135" s="85">
        <f t="shared" ref="G135:H138" si="10">G136</f>
        <v>674598.49</v>
      </c>
      <c r="H135" s="85">
        <f t="shared" si="10"/>
        <v>670083.04</v>
      </c>
      <c r="I135" s="42">
        <f t="shared" si="5"/>
        <v>99.330646293026831</v>
      </c>
    </row>
    <row r="136" spans="1:9" ht="14.45" customHeight="1">
      <c r="A136" s="28" t="s">
        <v>252</v>
      </c>
      <c r="B136" s="68" t="s">
        <v>51</v>
      </c>
      <c r="C136" s="34" t="s">
        <v>101</v>
      </c>
      <c r="D136" s="34" t="s">
        <v>72</v>
      </c>
      <c r="E136" s="34">
        <v>200</v>
      </c>
      <c r="F136" s="68"/>
      <c r="G136" s="87">
        <f t="shared" si="10"/>
        <v>674598.49</v>
      </c>
      <c r="H136" s="87">
        <f t="shared" si="10"/>
        <v>670083.04</v>
      </c>
      <c r="I136" s="20">
        <f t="shared" si="5"/>
        <v>99.330646293026831</v>
      </c>
    </row>
    <row r="137" spans="1:9" ht="28.9" customHeight="1">
      <c r="A137" s="28" t="s">
        <v>262</v>
      </c>
      <c r="B137" s="68" t="s">
        <v>51</v>
      </c>
      <c r="C137" s="34" t="s">
        <v>101</v>
      </c>
      <c r="D137" s="34" t="s">
        <v>72</v>
      </c>
      <c r="E137" s="34">
        <v>240</v>
      </c>
      <c r="F137" s="68"/>
      <c r="G137" s="67">
        <f t="shared" si="10"/>
        <v>674598.49</v>
      </c>
      <c r="H137" s="67">
        <f t="shared" si="10"/>
        <v>670083.04</v>
      </c>
      <c r="I137" s="20">
        <f t="shared" si="5"/>
        <v>99.330646293026831</v>
      </c>
    </row>
    <row r="138" spans="1:9" ht="25.9" customHeight="1">
      <c r="A138" s="28" t="s">
        <v>277</v>
      </c>
      <c r="B138" s="69" t="s">
        <v>51</v>
      </c>
      <c r="C138" s="34" t="s">
        <v>101</v>
      </c>
      <c r="D138" s="34" t="s">
        <v>72</v>
      </c>
      <c r="E138" s="34">
        <v>244</v>
      </c>
      <c r="F138" s="68"/>
      <c r="G138" s="67">
        <f t="shared" si="10"/>
        <v>674598.49</v>
      </c>
      <c r="H138" s="67">
        <f t="shared" si="10"/>
        <v>670083.04</v>
      </c>
      <c r="I138" s="20">
        <f t="shared" si="5"/>
        <v>99.330646293026831</v>
      </c>
    </row>
    <row r="139" spans="1:9" ht="24" customHeight="1">
      <c r="A139" s="28" t="s">
        <v>263</v>
      </c>
      <c r="B139" s="68" t="s">
        <v>51</v>
      </c>
      <c r="C139" s="34" t="s">
        <v>101</v>
      </c>
      <c r="D139" s="34" t="s">
        <v>72</v>
      </c>
      <c r="E139" s="34">
        <v>244</v>
      </c>
      <c r="F139" s="68" t="s">
        <v>354</v>
      </c>
      <c r="G139" s="87">
        <v>674598.49</v>
      </c>
      <c r="H139" s="87">
        <v>670083.04</v>
      </c>
      <c r="I139" s="20">
        <f t="shared" si="5"/>
        <v>99.330646293026831</v>
      </c>
    </row>
    <row r="140" spans="1:9" ht="23.45" customHeight="1">
      <c r="A140" s="78" t="s">
        <v>312</v>
      </c>
      <c r="B140" s="79" t="s">
        <v>51</v>
      </c>
      <c r="C140" s="80" t="s">
        <v>101</v>
      </c>
      <c r="D140" s="80" t="s">
        <v>73</v>
      </c>
      <c r="E140" s="80"/>
      <c r="F140" s="79"/>
      <c r="G140" s="85">
        <f t="shared" ref="G140:H142" si="11">G141</f>
        <v>31051</v>
      </c>
      <c r="H140" s="85">
        <f t="shared" si="11"/>
        <v>31051</v>
      </c>
      <c r="I140" s="42">
        <f t="shared" si="5"/>
        <v>100</v>
      </c>
    </row>
    <row r="141" spans="1:9" ht="28.9" customHeight="1">
      <c r="A141" s="28" t="s">
        <v>252</v>
      </c>
      <c r="B141" s="68" t="s">
        <v>51</v>
      </c>
      <c r="C141" s="34" t="s">
        <v>101</v>
      </c>
      <c r="D141" s="34" t="s">
        <v>73</v>
      </c>
      <c r="E141" s="34">
        <v>200</v>
      </c>
      <c r="F141" s="68"/>
      <c r="G141" s="67">
        <f t="shared" si="11"/>
        <v>31051</v>
      </c>
      <c r="H141" s="67">
        <f t="shared" si="11"/>
        <v>31051</v>
      </c>
      <c r="I141" s="20">
        <f t="shared" si="5"/>
        <v>100</v>
      </c>
    </row>
    <row r="142" spans="1:9" ht="28.9" customHeight="1">
      <c r="A142" s="28" t="s">
        <v>262</v>
      </c>
      <c r="B142" s="69" t="s">
        <v>51</v>
      </c>
      <c r="C142" s="34" t="s">
        <v>101</v>
      </c>
      <c r="D142" s="34" t="s">
        <v>73</v>
      </c>
      <c r="E142" s="34">
        <v>240</v>
      </c>
      <c r="F142" s="68"/>
      <c r="G142" s="36">
        <f t="shared" si="11"/>
        <v>31051</v>
      </c>
      <c r="H142" s="36">
        <f t="shared" si="11"/>
        <v>31051</v>
      </c>
      <c r="I142" s="20">
        <f t="shared" si="5"/>
        <v>100</v>
      </c>
    </row>
    <row r="143" spans="1:9" ht="25.15" customHeight="1">
      <c r="A143" s="28" t="s">
        <v>313</v>
      </c>
      <c r="B143" s="68" t="s">
        <v>51</v>
      </c>
      <c r="C143" s="34" t="s">
        <v>101</v>
      </c>
      <c r="D143" s="34" t="s">
        <v>73</v>
      </c>
      <c r="E143" s="34">
        <v>244</v>
      </c>
      <c r="F143" s="68" t="s">
        <v>354</v>
      </c>
      <c r="G143" s="36">
        <v>31051</v>
      </c>
      <c r="H143" s="36">
        <v>31051</v>
      </c>
      <c r="I143" s="20">
        <f t="shared" si="5"/>
        <v>100</v>
      </c>
    </row>
    <row r="144" spans="1:9" ht="35.450000000000003" customHeight="1">
      <c r="A144" s="78" t="s">
        <v>314</v>
      </c>
      <c r="B144" s="99" t="s">
        <v>51</v>
      </c>
      <c r="C144" s="80" t="s">
        <v>101</v>
      </c>
      <c r="D144" s="80" t="s">
        <v>74</v>
      </c>
      <c r="E144" s="80"/>
      <c r="F144" s="79"/>
      <c r="G144" s="85">
        <f t="shared" ref="G144:H146" si="12">G145</f>
        <v>63509.7</v>
      </c>
      <c r="H144" s="85">
        <f t="shared" si="12"/>
        <v>63509.7</v>
      </c>
      <c r="I144" s="42">
        <f t="shared" si="5"/>
        <v>100</v>
      </c>
    </row>
    <row r="145" spans="1:9" ht="28.15" customHeight="1">
      <c r="A145" s="28" t="s">
        <v>262</v>
      </c>
      <c r="B145" s="68" t="s">
        <v>51</v>
      </c>
      <c r="C145" s="34" t="s">
        <v>101</v>
      </c>
      <c r="D145" s="34" t="s">
        <v>74</v>
      </c>
      <c r="E145" s="34">
        <v>240</v>
      </c>
      <c r="F145" s="68"/>
      <c r="G145" s="67">
        <f t="shared" si="12"/>
        <v>63509.7</v>
      </c>
      <c r="H145" s="67">
        <f t="shared" si="12"/>
        <v>63509.7</v>
      </c>
      <c r="I145" s="20">
        <f t="shared" si="5"/>
        <v>100</v>
      </c>
    </row>
    <row r="146" spans="1:9" ht="27" customHeight="1">
      <c r="A146" s="28" t="s">
        <v>277</v>
      </c>
      <c r="B146" s="68" t="s">
        <v>51</v>
      </c>
      <c r="C146" s="34" t="s">
        <v>101</v>
      </c>
      <c r="D146" s="34" t="s">
        <v>74</v>
      </c>
      <c r="E146" s="34">
        <v>244</v>
      </c>
      <c r="F146" s="68"/>
      <c r="G146" s="36">
        <f t="shared" si="12"/>
        <v>63509.7</v>
      </c>
      <c r="H146" s="36">
        <f t="shared" si="12"/>
        <v>63509.7</v>
      </c>
      <c r="I146" s="20">
        <f t="shared" si="5"/>
        <v>100</v>
      </c>
    </row>
    <row r="147" spans="1:9" ht="14.45" customHeight="1">
      <c r="A147" s="28" t="s">
        <v>263</v>
      </c>
      <c r="B147" s="68" t="s">
        <v>51</v>
      </c>
      <c r="C147" s="34" t="s">
        <v>101</v>
      </c>
      <c r="D147" s="34" t="s">
        <v>74</v>
      </c>
      <c r="E147" s="34">
        <v>244</v>
      </c>
      <c r="F147" s="68" t="s">
        <v>354</v>
      </c>
      <c r="G147" s="36">
        <v>63509.7</v>
      </c>
      <c r="H147" s="36">
        <v>63509.7</v>
      </c>
      <c r="I147" s="20">
        <f t="shared" si="5"/>
        <v>100</v>
      </c>
    </row>
    <row r="148" spans="1:9" ht="27.6" customHeight="1">
      <c r="A148" s="78" t="s">
        <v>315</v>
      </c>
      <c r="B148" s="79" t="s">
        <v>51</v>
      </c>
      <c r="C148" s="80" t="s">
        <v>101</v>
      </c>
      <c r="D148" s="80" t="s">
        <v>75</v>
      </c>
      <c r="E148" s="80"/>
      <c r="F148" s="80"/>
      <c r="G148" s="85">
        <f>G149</f>
        <v>33103.5</v>
      </c>
      <c r="H148" s="85">
        <f t="shared" ref="G148:H150" si="13">H149</f>
        <v>33103.5</v>
      </c>
      <c r="I148" s="42">
        <f t="shared" ref="I148:I175" si="14">H148/G148*100</f>
        <v>100</v>
      </c>
    </row>
    <row r="149" spans="1:9" ht="32.450000000000003" customHeight="1">
      <c r="A149" s="95" t="s">
        <v>262</v>
      </c>
      <c r="B149" s="96" t="s">
        <v>51</v>
      </c>
      <c r="C149" s="97" t="s">
        <v>101</v>
      </c>
      <c r="D149" s="97" t="s">
        <v>75</v>
      </c>
      <c r="E149" s="97">
        <v>240</v>
      </c>
      <c r="F149" s="97"/>
      <c r="G149" s="87">
        <f t="shared" si="13"/>
        <v>33103.5</v>
      </c>
      <c r="H149" s="87">
        <f t="shared" si="13"/>
        <v>33103.5</v>
      </c>
      <c r="I149" s="47">
        <f t="shared" si="14"/>
        <v>100</v>
      </c>
    </row>
    <row r="150" spans="1:9" ht="25.15" customHeight="1">
      <c r="A150" s="28" t="s">
        <v>277</v>
      </c>
      <c r="B150" s="69" t="s">
        <v>51</v>
      </c>
      <c r="C150" s="34" t="s">
        <v>101</v>
      </c>
      <c r="D150" s="34" t="s">
        <v>75</v>
      </c>
      <c r="E150" s="34">
        <v>244</v>
      </c>
      <c r="F150" s="34"/>
      <c r="G150" s="67">
        <f t="shared" si="13"/>
        <v>33103.5</v>
      </c>
      <c r="H150" s="67">
        <f t="shared" si="13"/>
        <v>33103.5</v>
      </c>
      <c r="I150" s="20">
        <f t="shared" si="14"/>
        <v>100</v>
      </c>
    </row>
    <row r="151" spans="1:9" ht="14.45" customHeight="1">
      <c r="A151" s="28" t="s">
        <v>263</v>
      </c>
      <c r="B151" s="68" t="s">
        <v>51</v>
      </c>
      <c r="C151" s="34" t="s">
        <v>101</v>
      </c>
      <c r="D151" s="34" t="s">
        <v>75</v>
      </c>
      <c r="E151" s="34">
        <v>244</v>
      </c>
      <c r="F151" s="68" t="s">
        <v>354</v>
      </c>
      <c r="G151" s="67">
        <v>33103.5</v>
      </c>
      <c r="H151" s="67">
        <v>33103.5</v>
      </c>
      <c r="I151" s="20">
        <f t="shared" si="14"/>
        <v>100</v>
      </c>
    </row>
    <row r="152" spans="1:9" ht="24.6" customHeight="1">
      <c r="A152" s="160" t="s">
        <v>403</v>
      </c>
      <c r="B152" s="79" t="s">
        <v>51</v>
      </c>
      <c r="C152" s="80" t="s">
        <v>101</v>
      </c>
      <c r="D152" s="80" t="s">
        <v>404</v>
      </c>
      <c r="E152" s="80"/>
      <c r="F152" s="80"/>
      <c r="G152" s="159">
        <f t="shared" ref="G152:H154" si="15">G153</f>
        <v>190636.1</v>
      </c>
      <c r="H152" s="159">
        <f t="shared" si="15"/>
        <v>190636.1</v>
      </c>
      <c r="I152" s="20">
        <f t="shared" si="14"/>
        <v>100</v>
      </c>
    </row>
    <row r="153" spans="1:9" ht="14.45" customHeight="1">
      <c r="A153" s="95" t="s">
        <v>262</v>
      </c>
      <c r="B153" s="96" t="s">
        <v>51</v>
      </c>
      <c r="C153" s="97" t="s">
        <v>101</v>
      </c>
      <c r="D153" s="97" t="s">
        <v>404</v>
      </c>
      <c r="E153" s="97">
        <v>240</v>
      </c>
      <c r="F153" s="97"/>
      <c r="G153" s="67">
        <f t="shared" si="15"/>
        <v>190636.1</v>
      </c>
      <c r="H153" s="67">
        <f t="shared" si="15"/>
        <v>190636.1</v>
      </c>
      <c r="I153" s="20">
        <f t="shared" si="14"/>
        <v>100</v>
      </c>
    </row>
    <row r="154" spans="1:9" ht="14.45" customHeight="1">
      <c r="A154" s="28" t="s">
        <v>277</v>
      </c>
      <c r="B154" s="69" t="s">
        <v>51</v>
      </c>
      <c r="C154" s="34" t="s">
        <v>101</v>
      </c>
      <c r="D154" s="34" t="s">
        <v>404</v>
      </c>
      <c r="E154" s="34">
        <v>244</v>
      </c>
      <c r="F154" s="34"/>
      <c r="G154" s="67">
        <f t="shared" si="15"/>
        <v>190636.1</v>
      </c>
      <c r="H154" s="67">
        <f t="shared" si="15"/>
        <v>190636.1</v>
      </c>
      <c r="I154" s="20">
        <f t="shared" si="14"/>
        <v>100</v>
      </c>
    </row>
    <row r="155" spans="1:9" ht="14.45" customHeight="1">
      <c r="A155" s="28" t="s">
        <v>263</v>
      </c>
      <c r="B155" s="68" t="s">
        <v>51</v>
      </c>
      <c r="C155" s="34" t="s">
        <v>101</v>
      </c>
      <c r="D155" s="34" t="s">
        <v>404</v>
      </c>
      <c r="E155" s="34">
        <v>244</v>
      </c>
      <c r="F155" s="68" t="s">
        <v>354</v>
      </c>
      <c r="G155" s="67">
        <v>190636.1</v>
      </c>
      <c r="H155" s="67">
        <v>190636.1</v>
      </c>
      <c r="I155" s="20">
        <f t="shared" si="14"/>
        <v>100</v>
      </c>
    </row>
    <row r="156" spans="1:9" ht="36" customHeight="1">
      <c r="A156" s="89" t="s">
        <v>316</v>
      </c>
      <c r="B156" s="90" t="s">
        <v>51</v>
      </c>
      <c r="C156" s="91" t="s">
        <v>101</v>
      </c>
      <c r="D156" s="91" t="s">
        <v>317</v>
      </c>
      <c r="E156" s="91">
        <v>240</v>
      </c>
      <c r="F156" s="91"/>
      <c r="G156" s="92">
        <f>G157+G158+G162</f>
        <v>2118191.5</v>
      </c>
      <c r="H156" s="92">
        <f>H157+H158+H162</f>
        <v>2118191.5</v>
      </c>
      <c r="I156" s="41">
        <f t="shared" si="14"/>
        <v>100</v>
      </c>
    </row>
    <row r="157" spans="1:9" ht="36" customHeight="1">
      <c r="A157" s="161" t="s">
        <v>355</v>
      </c>
      <c r="B157" s="158" t="s">
        <v>51</v>
      </c>
      <c r="C157" s="162" t="s">
        <v>101</v>
      </c>
      <c r="D157" s="162" t="s">
        <v>76</v>
      </c>
      <c r="E157" s="162">
        <v>244</v>
      </c>
      <c r="F157" s="163" t="s">
        <v>356</v>
      </c>
      <c r="G157" s="164">
        <v>1469297</v>
      </c>
      <c r="H157" s="164">
        <v>1469297</v>
      </c>
      <c r="I157" s="165">
        <f t="shared" ref="I157" si="16">H157/G157*100</f>
        <v>100</v>
      </c>
    </row>
    <row r="158" spans="1:9" ht="34.9" customHeight="1">
      <c r="A158" s="28" t="s">
        <v>405</v>
      </c>
      <c r="B158" s="68" t="s">
        <v>51</v>
      </c>
      <c r="C158" s="34" t="s">
        <v>101</v>
      </c>
      <c r="D158" s="34" t="s">
        <v>223</v>
      </c>
      <c r="E158" s="34"/>
      <c r="F158" s="34"/>
      <c r="G158" s="87">
        <f>G159+G160+G161</f>
        <v>156432.29999999999</v>
      </c>
      <c r="H158" s="87">
        <f>H159+H160+H161</f>
        <v>156432.29999999999</v>
      </c>
      <c r="I158" s="20">
        <f t="shared" si="14"/>
        <v>100</v>
      </c>
    </row>
    <row r="159" spans="1:9" ht="22.9" customHeight="1">
      <c r="A159" s="29" t="s">
        <v>263</v>
      </c>
      <c r="B159" s="68" t="s">
        <v>51</v>
      </c>
      <c r="C159" s="35" t="s">
        <v>101</v>
      </c>
      <c r="D159" s="35" t="s">
        <v>406</v>
      </c>
      <c r="E159" s="35">
        <v>200</v>
      </c>
      <c r="F159" s="69" t="s">
        <v>354</v>
      </c>
      <c r="G159" s="66">
        <v>32619.3</v>
      </c>
      <c r="H159" s="66">
        <v>32619.3</v>
      </c>
      <c r="I159" s="21">
        <f t="shared" si="14"/>
        <v>100</v>
      </c>
    </row>
    <row r="160" spans="1:9" ht="24" customHeight="1">
      <c r="A160" s="28" t="s">
        <v>263</v>
      </c>
      <c r="B160" s="68" t="s">
        <v>51</v>
      </c>
      <c r="C160" s="34" t="s">
        <v>101</v>
      </c>
      <c r="D160" s="34" t="s">
        <v>224</v>
      </c>
      <c r="E160" s="34">
        <v>240</v>
      </c>
      <c r="F160" s="68" t="s">
        <v>353</v>
      </c>
      <c r="G160" s="67">
        <v>25030</v>
      </c>
      <c r="H160" s="67">
        <v>25030</v>
      </c>
      <c r="I160" s="20">
        <f t="shared" si="14"/>
        <v>100</v>
      </c>
    </row>
    <row r="161" spans="1:9" ht="21" customHeight="1">
      <c r="A161" s="28" t="s">
        <v>263</v>
      </c>
      <c r="B161" s="69" t="s">
        <v>51</v>
      </c>
      <c r="C161" s="34" t="s">
        <v>101</v>
      </c>
      <c r="D161" s="34" t="s">
        <v>224</v>
      </c>
      <c r="E161" s="34">
        <v>244</v>
      </c>
      <c r="F161" s="34">
        <v>2300</v>
      </c>
      <c r="G161" s="36">
        <v>98783</v>
      </c>
      <c r="H161" s="36">
        <v>98783</v>
      </c>
      <c r="I161" s="20">
        <f t="shared" si="14"/>
        <v>100</v>
      </c>
    </row>
    <row r="162" spans="1:9" ht="50.45" customHeight="1">
      <c r="A162" s="78" t="s">
        <v>421</v>
      </c>
      <c r="B162" s="79" t="s">
        <v>51</v>
      </c>
      <c r="C162" s="80" t="s">
        <v>101</v>
      </c>
      <c r="D162" s="80" t="s">
        <v>408</v>
      </c>
      <c r="E162" s="80">
        <v>200</v>
      </c>
      <c r="F162" s="80"/>
      <c r="G162" s="81">
        <f>G163</f>
        <v>492462.2</v>
      </c>
      <c r="H162" s="81">
        <f>H163</f>
        <v>492462.2</v>
      </c>
      <c r="I162" s="42">
        <f t="shared" si="14"/>
        <v>100</v>
      </c>
    </row>
    <row r="163" spans="1:9" ht="30" customHeight="1">
      <c r="A163" s="28" t="s">
        <v>262</v>
      </c>
      <c r="B163" s="68" t="s">
        <v>51</v>
      </c>
      <c r="C163" s="34" t="s">
        <v>101</v>
      </c>
      <c r="D163" s="34" t="s">
        <v>407</v>
      </c>
      <c r="E163" s="34">
        <v>240</v>
      </c>
      <c r="F163" s="34"/>
      <c r="G163" s="67">
        <f>G164+G165+G166</f>
        <v>492462.2</v>
      </c>
      <c r="H163" s="67">
        <f>H164+H165+H166</f>
        <v>492462.2</v>
      </c>
      <c r="I163" s="20">
        <f t="shared" si="14"/>
        <v>100</v>
      </c>
    </row>
    <row r="164" spans="1:9" ht="24" customHeight="1">
      <c r="A164" s="28" t="s">
        <v>263</v>
      </c>
      <c r="B164" s="68" t="s">
        <v>51</v>
      </c>
      <c r="C164" s="34" t="s">
        <v>101</v>
      </c>
      <c r="D164" s="34" t="s">
        <v>407</v>
      </c>
      <c r="E164" s="34">
        <v>244</v>
      </c>
      <c r="F164" s="68" t="s">
        <v>354</v>
      </c>
      <c r="G164" s="67">
        <v>286059.46000000002</v>
      </c>
      <c r="H164" s="67">
        <v>286059.46000000002</v>
      </c>
      <c r="I164" s="20">
        <f t="shared" si="14"/>
        <v>100</v>
      </c>
    </row>
    <row r="165" spans="1:9" ht="22.15" customHeight="1">
      <c r="A165" s="28" t="s">
        <v>263</v>
      </c>
      <c r="B165" s="69" t="s">
        <v>51</v>
      </c>
      <c r="C165" s="34" t="s">
        <v>101</v>
      </c>
      <c r="D165" s="34" t="s">
        <v>407</v>
      </c>
      <c r="E165" s="34">
        <v>244</v>
      </c>
      <c r="F165" s="68" t="s">
        <v>353</v>
      </c>
      <c r="G165" s="67">
        <v>56402.74</v>
      </c>
      <c r="H165" s="67">
        <v>56402.74</v>
      </c>
      <c r="I165" s="20">
        <f t="shared" si="14"/>
        <v>100</v>
      </c>
    </row>
    <row r="166" spans="1:9" ht="28.15" customHeight="1">
      <c r="A166" s="28" t="s">
        <v>263</v>
      </c>
      <c r="B166" s="68" t="s">
        <v>51</v>
      </c>
      <c r="C166" s="34" t="s">
        <v>101</v>
      </c>
      <c r="D166" s="34" t="s">
        <v>407</v>
      </c>
      <c r="E166" s="34">
        <v>244</v>
      </c>
      <c r="F166" s="34">
        <v>2300</v>
      </c>
      <c r="G166" s="36">
        <v>150000</v>
      </c>
      <c r="H166" s="36">
        <v>150000</v>
      </c>
      <c r="I166" s="20">
        <f t="shared" si="14"/>
        <v>100</v>
      </c>
    </row>
    <row r="167" spans="1:9">
      <c r="A167" s="100" t="s">
        <v>318</v>
      </c>
      <c r="B167" s="101" t="s">
        <v>51</v>
      </c>
      <c r="C167" s="102" t="s">
        <v>116</v>
      </c>
      <c r="D167" s="102"/>
      <c r="E167" s="102"/>
      <c r="F167" s="102"/>
      <c r="G167" s="103">
        <f>G168</f>
        <v>6944</v>
      </c>
      <c r="H167" s="103">
        <f>H168</f>
        <v>6944</v>
      </c>
      <c r="I167" s="166">
        <f t="shared" si="14"/>
        <v>100</v>
      </c>
    </row>
    <row r="168" spans="1:9" ht="14.45" customHeight="1">
      <c r="A168" s="29" t="s">
        <v>319</v>
      </c>
      <c r="B168" s="69" t="s">
        <v>51</v>
      </c>
      <c r="C168" s="35" t="s">
        <v>116</v>
      </c>
      <c r="D168" s="35" t="s">
        <v>272</v>
      </c>
      <c r="E168" s="35"/>
      <c r="F168" s="35"/>
      <c r="G168" s="66">
        <f t="shared" ref="G168:G174" si="17">G169</f>
        <v>6944</v>
      </c>
      <c r="H168" s="66">
        <f t="shared" ref="H168:H174" si="18">H169</f>
        <v>6944</v>
      </c>
      <c r="I168" s="20">
        <f t="shared" si="14"/>
        <v>100</v>
      </c>
    </row>
    <row r="169" spans="1:9" ht="39" customHeight="1">
      <c r="A169" s="28" t="s">
        <v>246</v>
      </c>
      <c r="B169" s="68" t="s">
        <v>51</v>
      </c>
      <c r="C169" s="34" t="s">
        <v>116</v>
      </c>
      <c r="D169" s="34" t="s">
        <v>272</v>
      </c>
      <c r="E169" s="34"/>
      <c r="F169" s="34"/>
      <c r="G169" s="67">
        <f t="shared" si="17"/>
        <v>6944</v>
      </c>
      <c r="H169" s="67">
        <f t="shared" si="18"/>
        <v>6944</v>
      </c>
      <c r="I169" s="20">
        <f t="shared" si="14"/>
        <v>100</v>
      </c>
    </row>
    <row r="170" spans="1:9" ht="48.6" customHeight="1">
      <c r="A170" s="28" t="s">
        <v>248</v>
      </c>
      <c r="B170" s="68" t="s">
        <v>51</v>
      </c>
      <c r="C170" s="34" t="s">
        <v>116</v>
      </c>
      <c r="D170" s="34" t="s">
        <v>249</v>
      </c>
      <c r="E170" s="34"/>
      <c r="F170" s="34"/>
      <c r="G170" s="67">
        <f t="shared" si="17"/>
        <v>6944</v>
      </c>
      <c r="H170" s="67">
        <f t="shared" si="18"/>
        <v>6944</v>
      </c>
      <c r="I170" s="20">
        <f t="shared" si="14"/>
        <v>100</v>
      </c>
    </row>
    <row r="171" spans="1:9" ht="37.15" customHeight="1">
      <c r="A171" s="28" t="s">
        <v>322</v>
      </c>
      <c r="B171" s="68" t="s">
        <v>51</v>
      </c>
      <c r="C171" s="34" t="s">
        <v>116</v>
      </c>
      <c r="D171" s="34" t="s">
        <v>77</v>
      </c>
      <c r="E171" s="34"/>
      <c r="F171" s="34"/>
      <c r="G171" s="36">
        <f t="shared" si="17"/>
        <v>6944</v>
      </c>
      <c r="H171" s="36">
        <f t="shared" si="18"/>
        <v>6944</v>
      </c>
      <c r="I171" s="20">
        <f t="shared" si="14"/>
        <v>100</v>
      </c>
    </row>
    <row r="172" spans="1:9" ht="24.75">
      <c r="A172" s="59" t="s">
        <v>252</v>
      </c>
      <c r="B172" s="69" t="s">
        <v>51</v>
      </c>
      <c r="C172" s="60" t="s">
        <v>116</v>
      </c>
      <c r="D172" s="61" t="s">
        <v>77</v>
      </c>
      <c r="E172" s="60">
        <v>200</v>
      </c>
      <c r="F172" s="60"/>
      <c r="G172" s="62">
        <f t="shared" si="17"/>
        <v>6944</v>
      </c>
      <c r="H172" s="62">
        <f t="shared" si="18"/>
        <v>6944</v>
      </c>
      <c r="I172" s="20">
        <f t="shared" si="14"/>
        <v>100</v>
      </c>
    </row>
    <row r="173" spans="1:9" ht="36.75">
      <c r="A173" s="30" t="s">
        <v>262</v>
      </c>
      <c r="B173" s="68" t="s">
        <v>51</v>
      </c>
      <c r="C173" s="31" t="s">
        <v>116</v>
      </c>
      <c r="D173" s="39" t="s">
        <v>77</v>
      </c>
      <c r="E173" s="31">
        <v>240</v>
      </c>
      <c r="F173" s="31"/>
      <c r="G173" s="38">
        <f t="shared" si="17"/>
        <v>6944</v>
      </c>
      <c r="H173" s="20">
        <f t="shared" si="18"/>
        <v>6944</v>
      </c>
      <c r="I173" s="20">
        <f t="shared" si="14"/>
        <v>100</v>
      </c>
    </row>
    <row r="174" spans="1:9" ht="36.75">
      <c r="A174" s="30" t="s">
        <v>277</v>
      </c>
      <c r="B174" s="68" t="s">
        <v>51</v>
      </c>
      <c r="C174" s="31" t="s">
        <v>116</v>
      </c>
      <c r="D174" s="39" t="s">
        <v>77</v>
      </c>
      <c r="E174" s="31">
        <v>244</v>
      </c>
      <c r="F174" s="31"/>
      <c r="G174" s="32">
        <f t="shared" si="17"/>
        <v>6944</v>
      </c>
      <c r="H174" s="20">
        <f t="shared" si="18"/>
        <v>6944</v>
      </c>
      <c r="I174" s="20">
        <f t="shared" si="14"/>
        <v>100</v>
      </c>
    </row>
    <row r="175" spans="1:9" ht="24">
      <c r="A175" s="30" t="s">
        <v>313</v>
      </c>
      <c r="B175" s="69" t="s">
        <v>51</v>
      </c>
      <c r="C175" s="31" t="s">
        <v>116</v>
      </c>
      <c r="D175" s="39" t="s">
        <v>77</v>
      </c>
      <c r="E175" s="31">
        <v>244</v>
      </c>
      <c r="F175" s="31"/>
      <c r="G175" s="20">
        <v>6944</v>
      </c>
      <c r="H175" s="20">
        <v>6944</v>
      </c>
      <c r="I175" s="20">
        <f t="shared" si="14"/>
        <v>100</v>
      </c>
    </row>
    <row r="176" spans="1:9" ht="24">
      <c r="A176" s="105" t="s">
        <v>104</v>
      </c>
      <c r="B176" s="106" t="s">
        <v>51</v>
      </c>
      <c r="C176" s="107" t="s">
        <v>105</v>
      </c>
      <c r="D176" s="108" t="s">
        <v>323</v>
      </c>
      <c r="E176" s="107"/>
      <c r="F176" s="107"/>
      <c r="G176" s="104">
        <f t="shared" ref="G176:H179" si="19">G177</f>
        <v>3500000</v>
      </c>
      <c r="H176" s="104">
        <f t="shared" si="19"/>
        <v>3488802.83</v>
      </c>
      <c r="I176" s="104">
        <f>H176/G176*100</f>
        <v>99.680080857142855</v>
      </c>
    </row>
    <row r="177" spans="1:9" ht="36.75">
      <c r="A177" s="30" t="s">
        <v>324</v>
      </c>
      <c r="B177" s="68" t="s">
        <v>51</v>
      </c>
      <c r="C177" s="31" t="s">
        <v>105</v>
      </c>
      <c r="D177" s="39" t="s">
        <v>325</v>
      </c>
      <c r="E177" s="31"/>
      <c r="F177" s="31"/>
      <c r="G177" s="20">
        <f t="shared" si="19"/>
        <v>3500000</v>
      </c>
      <c r="H177" s="20">
        <f t="shared" si="19"/>
        <v>3488802.83</v>
      </c>
      <c r="I177" s="156">
        <f t="shared" ref="I177:I200" si="20">H177/G177*100</f>
        <v>99.680080857142855</v>
      </c>
    </row>
    <row r="178" spans="1:9" ht="24">
      <c r="A178" s="30" t="s">
        <v>326</v>
      </c>
      <c r="B178" s="68" t="s">
        <v>51</v>
      </c>
      <c r="C178" s="31" t="s">
        <v>105</v>
      </c>
      <c r="D178" s="39" t="s">
        <v>78</v>
      </c>
      <c r="E178" s="31">
        <v>500</v>
      </c>
      <c r="F178" s="31"/>
      <c r="G178" s="20">
        <f t="shared" si="19"/>
        <v>3500000</v>
      </c>
      <c r="H178" s="20">
        <f t="shared" si="19"/>
        <v>3488802.83</v>
      </c>
      <c r="I178" s="156">
        <f t="shared" si="20"/>
        <v>99.680080857142855</v>
      </c>
    </row>
    <row r="179" spans="1:9" ht="24">
      <c r="A179" s="30" t="s">
        <v>327</v>
      </c>
      <c r="B179" s="69" t="s">
        <v>51</v>
      </c>
      <c r="C179" s="31" t="s">
        <v>105</v>
      </c>
      <c r="D179" s="39" t="s">
        <v>78</v>
      </c>
      <c r="E179" s="31">
        <v>540</v>
      </c>
      <c r="F179" s="31"/>
      <c r="G179" s="20">
        <f t="shared" si="19"/>
        <v>3500000</v>
      </c>
      <c r="H179" s="20">
        <f t="shared" si="19"/>
        <v>3488802.83</v>
      </c>
      <c r="I179" s="156">
        <f t="shared" si="20"/>
        <v>99.680080857142855</v>
      </c>
    </row>
    <row r="180" spans="1:9" ht="24.75">
      <c r="A180" s="30" t="s">
        <v>328</v>
      </c>
      <c r="B180" s="68" t="s">
        <v>51</v>
      </c>
      <c r="C180" s="31" t="s">
        <v>105</v>
      </c>
      <c r="D180" s="39" t="s">
        <v>78</v>
      </c>
      <c r="E180" s="31">
        <v>540</v>
      </c>
      <c r="F180" s="31"/>
      <c r="G180" s="20">
        <v>3500000</v>
      </c>
      <c r="H180" s="20">
        <v>3488802.83</v>
      </c>
      <c r="I180" s="156">
        <f t="shared" si="20"/>
        <v>99.680080857142855</v>
      </c>
    </row>
    <row r="181" spans="1:9">
      <c r="A181" s="105" t="s">
        <v>107</v>
      </c>
      <c r="B181" s="106" t="s">
        <v>51</v>
      </c>
      <c r="C181" s="107" t="s">
        <v>108</v>
      </c>
      <c r="D181" s="108"/>
      <c r="E181" s="107"/>
      <c r="F181" s="107"/>
      <c r="G181" s="104">
        <f>G182</f>
        <v>281526.96999999997</v>
      </c>
      <c r="H181" s="104">
        <f>H182</f>
        <v>281526.96999999997</v>
      </c>
      <c r="I181" s="104">
        <f t="shared" si="20"/>
        <v>100</v>
      </c>
    </row>
    <row r="182" spans="1:9" ht="24">
      <c r="A182" s="30" t="s">
        <v>329</v>
      </c>
      <c r="B182" s="69" t="s">
        <v>51</v>
      </c>
      <c r="C182" s="31" t="s">
        <v>108</v>
      </c>
      <c r="D182" s="39" t="s">
        <v>330</v>
      </c>
      <c r="E182" s="31"/>
      <c r="F182" s="31"/>
      <c r="G182" s="20">
        <f>G183</f>
        <v>281526.96999999997</v>
      </c>
      <c r="H182" s="20">
        <f>H183</f>
        <v>281526.96999999997</v>
      </c>
      <c r="I182" s="156">
        <f t="shared" si="20"/>
        <v>100</v>
      </c>
    </row>
    <row r="183" spans="1:9" ht="36.75">
      <c r="A183" s="30" t="s">
        <v>333</v>
      </c>
      <c r="B183" s="68" t="s">
        <v>51</v>
      </c>
      <c r="C183" s="31" t="s">
        <v>108</v>
      </c>
      <c r="D183" s="39" t="s">
        <v>330</v>
      </c>
      <c r="E183" s="31"/>
      <c r="F183" s="31"/>
      <c r="G183" s="20">
        <f>G184+G190</f>
        <v>281526.96999999997</v>
      </c>
      <c r="H183" s="20">
        <f>H184+H190</f>
        <v>281526.96999999997</v>
      </c>
      <c r="I183" s="156">
        <f t="shared" si="20"/>
        <v>100</v>
      </c>
    </row>
    <row r="184" spans="1:9" ht="24.75">
      <c r="A184" s="30" t="s">
        <v>334</v>
      </c>
      <c r="B184" s="68" t="s">
        <v>51</v>
      </c>
      <c r="C184" s="31" t="s">
        <v>108</v>
      </c>
      <c r="D184" s="39" t="s">
        <v>335</v>
      </c>
      <c r="E184" s="31">
        <v>300</v>
      </c>
      <c r="F184" s="31"/>
      <c r="G184" s="20">
        <f>G185</f>
        <v>223992</v>
      </c>
      <c r="H184" s="20">
        <f>H185</f>
        <v>223992</v>
      </c>
      <c r="I184" s="156">
        <f t="shared" si="20"/>
        <v>100</v>
      </c>
    </row>
    <row r="185" spans="1:9" ht="24.75">
      <c r="A185" s="30" t="s">
        <v>336</v>
      </c>
      <c r="B185" s="68" t="s">
        <v>51</v>
      </c>
      <c r="C185" s="31" t="s">
        <v>108</v>
      </c>
      <c r="D185" s="39" t="s">
        <v>337</v>
      </c>
      <c r="E185" s="31">
        <v>312</v>
      </c>
      <c r="F185" s="31"/>
      <c r="G185" s="20">
        <f>G186</f>
        <v>223992</v>
      </c>
      <c r="H185" s="20">
        <f>H186</f>
        <v>223992</v>
      </c>
      <c r="I185" s="156">
        <f t="shared" si="20"/>
        <v>100</v>
      </c>
    </row>
    <row r="186" spans="1:9" ht="24.75">
      <c r="A186" s="30" t="s">
        <v>338</v>
      </c>
      <c r="B186" s="69" t="s">
        <v>51</v>
      </c>
      <c r="C186" s="31" t="s">
        <v>108</v>
      </c>
      <c r="D186" s="39" t="s">
        <v>337</v>
      </c>
      <c r="E186" s="31">
        <v>312</v>
      </c>
      <c r="F186" s="31"/>
      <c r="G186" s="20">
        <v>223992</v>
      </c>
      <c r="H186" s="20">
        <v>223992</v>
      </c>
      <c r="I186" s="156">
        <f t="shared" si="20"/>
        <v>100</v>
      </c>
    </row>
    <row r="187" spans="1:9" ht="24.75">
      <c r="A187" s="53" t="s">
        <v>339</v>
      </c>
      <c r="B187" s="68" t="s">
        <v>51</v>
      </c>
      <c r="C187" s="54" t="s">
        <v>108</v>
      </c>
      <c r="D187" s="55" t="s">
        <v>340</v>
      </c>
      <c r="E187" s="54">
        <v>360</v>
      </c>
      <c r="F187" s="54"/>
      <c r="G187" s="56">
        <v>0</v>
      </c>
      <c r="H187" s="56">
        <v>0</v>
      </c>
      <c r="I187" s="156">
        <v>0</v>
      </c>
    </row>
    <row r="188" spans="1:9" ht="24.75">
      <c r="A188" s="49" t="s">
        <v>341</v>
      </c>
      <c r="B188" s="68" t="s">
        <v>51</v>
      </c>
      <c r="C188" s="50" t="s">
        <v>108</v>
      </c>
      <c r="D188" s="51" t="s">
        <v>340</v>
      </c>
      <c r="E188" s="50">
        <v>360</v>
      </c>
      <c r="F188" s="50"/>
      <c r="G188" s="52">
        <v>0</v>
      </c>
      <c r="H188" s="52">
        <v>0</v>
      </c>
      <c r="I188" s="156">
        <v>0</v>
      </c>
    </row>
    <row r="189" spans="1:9" ht="24">
      <c r="A189" s="30" t="s">
        <v>342</v>
      </c>
      <c r="B189" s="69" t="s">
        <v>51</v>
      </c>
      <c r="C189" s="31" t="s">
        <v>108</v>
      </c>
      <c r="D189" s="39" t="s">
        <v>340</v>
      </c>
      <c r="E189" s="31">
        <v>360</v>
      </c>
      <c r="F189" s="31"/>
      <c r="G189" s="20">
        <v>0</v>
      </c>
      <c r="H189" s="20">
        <v>0</v>
      </c>
      <c r="I189" s="156">
        <v>0</v>
      </c>
    </row>
    <row r="190" spans="1:9" ht="108.75">
      <c r="A190" s="167" t="s">
        <v>343</v>
      </c>
      <c r="B190" s="79" t="s">
        <v>51</v>
      </c>
      <c r="C190" s="168" t="s">
        <v>108</v>
      </c>
      <c r="D190" s="169" t="s">
        <v>344</v>
      </c>
      <c r="E190" s="168"/>
      <c r="F190" s="168"/>
      <c r="G190" s="42">
        <f t="shared" ref="G190:H192" si="21">G191</f>
        <v>57534.97</v>
      </c>
      <c r="H190" s="42">
        <f t="shared" si="21"/>
        <v>57534.97</v>
      </c>
      <c r="I190" s="41">
        <f t="shared" si="20"/>
        <v>100</v>
      </c>
    </row>
    <row r="191" spans="1:9" ht="24">
      <c r="A191" s="30" t="s">
        <v>326</v>
      </c>
      <c r="B191" s="68" t="s">
        <v>51</v>
      </c>
      <c r="C191" s="31" t="s">
        <v>108</v>
      </c>
      <c r="D191" s="39" t="s">
        <v>345</v>
      </c>
      <c r="E191" s="31">
        <v>500</v>
      </c>
      <c r="F191" s="31"/>
      <c r="G191" s="20">
        <f t="shared" si="21"/>
        <v>57534.97</v>
      </c>
      <c r="H191" s="20">
        <f t="shared" si="21"/>
        <v>57534.97</v>
      </c>
      <c r="I191" s="156">
        <f t="shared" si="20"/>
        <v>100</v>
      </c>
    </row>
    <row r="192" spans="1:9" ht="24">
      <c r="A192" s="30" t="s">
        <v>327</v>
      </c>
      <c r="B192" s="68" t="s">
        <v>51</v>
      </c>
      <c r="C192" s="31" t="s">
        <v>108</v>
      </c>
      <c r="D192" s="39" t="s">
        <v>345</v>
      </c>
      <c r="E192" s="31">
        <v>540</v>
      </c>
      <c r="F192" s="31"/>
      <c r="G192" s="20">
        <f t="shared" si="21"/>
        <v>57534.97</v>
      </c>
      <c r="H192" s="20">
        <f t="shared" si="21"/>
        <v>57534.97</v>
      </c>
      <c r="I192" s="156">
        <f t="shared" si="20"/>
        <v>100</v>
      </c>
    </row>
    <row r="193" spans="1:9" ht="24.75">
      <c r="A193" s="30" t="s">
        <v>328</v>
      </c>
      <c r="B193" s="69" t="s">
        <v>51</v>
      </c>
      <c r="C193" s="31" t="s">
        <v>108</v>
      </c>
      <c r="D193" s="39" t="s">
        <v>345</v>
      </c>
      <c r="E193" s="31">
        <v>540</v>
      </c>
      <c r="F193" s="31"/>
      <c r="G193" s="20">
        <v>57534.97</v>
      </c>
      <c r="H193" s="20">
        <v>57534.97</v>
      </c>
      <c r="I193" s="156">
        <f t="shared" si="20"/>
        <v>100</v>
      </c>
    </row>
    <row r="194" spans="1:9">
      <c r="A194" s="105" t="s">
        <v>112</v>
      </c>
      <c r="B194" s="106" t="s">
        <v>51</v>
      </c>
      <c r="C194" s="107">
        <v>1101</v>
      </c>
      <c r="D194" s="108"/>
      <c r="E194" s="107"/>
      <c r="F194" s="107"/>
      <c r="G194" s="104">
        <v>1000</v>
      </c>
      <c r="H194" s="104">
        <f t="shared" ref="H194:H199" si="22">H195</f>
        <v>1000</v>
      </c>
      <c r="I194" s="104">
        <f t="shared" si="20"/>
        <v>100</v>
      </c>
    </row>
    <row r="195" spans="1:9">
      <c r="A195" s="30" t="s">
        <v>346</v>
      </c>
      <c r="B195" s="68" t="s">
        <v>51</v>
      </c>
      <c r="C195" s="31" t="s">
        <v>347</v>
      </c>
      <c r="D195" s="39"/>
      <c r="E195" s="31"/>
      <c r="F195" s="31"/>
      <c r="G195" s="20">
        <v>1000</v>
      </c>
      <c r="H195" s="20">
        <f t="shared" si="22"/>
        <v>1000</v>
      </c>
      <c r="I195" s="156">
        <f t="shared" si="20"/>
        <v>100</v>
      </c>
    </row>
    <row r="196" spans="1:9" ht="24.75">
      <c r="A196" s="43" t="s">
        <v>348</v>
      </c>
      <c r="B196" s="69" t="s">
        <v>51</v>
      </c>
      <c r="C196" s="44" t="s">
        <v>347</v>
      </c>
      <c r="D196" s="45" t="s">
        <v>349</v>
      </c>
      <c r="E196" s="46"/>
      <c r="F196" s="44"/>
      <c r="G196" s="47">
        <v>1000</v>
      </c>
      <c r="H196" s="47">
        <f t="shared" si="22"/>
        <v>1000</v>
      </c>
      <c r="I196" s="156">
        <f t="shared" si="20"/>
        <v>100</v>
      </c>
    </row>
    <row r="197" spans="1:9" ht="72.75">
      <c r="A197" s="30" t="s">
        <v>350</v>
      </c>
      <c r="B197" s="68" t="s">
        <v>51</v>
      </c>
      <c r="C197" s="31" t="s">
        <v>347</v>
      </c>
      <c r="D197" s="39" t="s">
        <v>351</v>
      </c>
      <c r="E197" s="31"/>
      <c r="F197" s="40"/>
      <c r="G197" s="20">
        <v>1000</v>
      </c>
      <c r="H197" s="20">
        <f t="shared" si="22"/>
        <v>1000</v>
      </c>
      <c r="I197" s="156">
        <f t="shared" si="20"/>
        <v>100</v>
      </c>
    </row>
    <row r="198" spans="1:9" ht="24">
      <c r="A198" s="30" t="s">
        <v>326</v>
      </c>
      <c r="B198" s="68" t="s">
        <v>51</v>
      </c>
      <c r="C198" s="31" t="s">
        <v>347</v>
      </c>
      <c r="D198" s="39" t="s">
        <v>351</v>
      </c>
      <c r="E198" s="31">
        <v>500</v>
      </c>
      <c r="F198" s="31"/>
      <c r="G198" s="20">
        <v>1000</v>
      </c>
      <c r="H198" s="20">
        <f t="shared" si="22"/>
        <v>1000</v>
      </c>
      <c r="I198" s="156">
        <f t="shared" si="20"/>
        <v>100</v>
      </c>
    </row>
    <row r="199" spans="1:9" ht="24">
      <c r="A199" s="30" t="s">
        <v>327</v>
      </c>
      <c r="B199" s="68" t="s">
        <v>51</v>
      </c>
      <c r="C199" s="31" t="s">
        <v>347</v>
      </c>
      <c r="D199" s="39" t="s">
        <v>352</v>
      </c>
      <c r="E199" s="31">
        <v>540</v>
      </c>
      <c r="F199" s="31"/>
      <c r="G199" s="20">
        <v>1000</v>
      </c>
      <c r="H199" s="20">
        <f t="shared" si="22"/>
        <v>1000</v>
      </c>
      <c r="I199" s="156">
        <f t="shared" si="20"/>
        <v>100</v>
      </c>
    </row>
    <row r="200" spans="1:9" ht="24.75">
      <c r="A200" s="71" t="s">
        <v>328</v>
      </c>
      <c r="B200" s="72" t="s">
        <v>51</v>
      </c>
      <c r="C200" s="73" t="s">
        <v>347</v>
      </c>
      <c r="D200" s="39" t="s">
        <v>352</v>
      </c>
      <c r="E200" s="31">
        <v>540</v>
      </c>
      <c r="F200" s="31"/>
      <c r="G200" s="20">
        <v>1000</v>
      </c>
      <c r="H200" s="20">
        <v>1000</v>
      </c>
      <c r="I200" s="156">
        <f t="shared" si="20"/>
        <v>100</v>
      </c>
    </row>
    <row r="201" spans="1:9">
      <c r="A201" s="74"/>
      <c r="B201" s="76"/>
      <c r="C201" s="75"/>
      <c r="G201" s="25"/>
    </row>
    <row r="202" spans="1:9">
      <c r="A202" s="75"/>
      <c r="B202" s="76"/>
      <c r="C202" s="75"/>
    </row>
    <row r="203" spans="1:9">
      <c r="A203" s="75"/>
      <c r="B203" s="77"/>
      <c r="C203" s="75"/>
    </row>
    <row r="204" spans="1:9">
      <c r="A204" s="75"/>
      <c r="B204" s="76"/>
      <c r="C204" s="75"/>
    </row>
    <row r="205" spans="1:9">
      <c r="A205" s="75"/>
      <c r="B205" s="76"/>
      <c r="C205" s="75"/>
    </row>
    <row r="206" spans="1:9">
      <c r="A206" s="75"/>
      <c r="B206" s="76"/>
      <c r="C206" s="75"/>
    </row>
    <row r="207" spans="1:9">
      <c r="A207" s="75"/>
      <c r="B207" s="77"/>
      <c r="C207" s="75"/>
    </row>
    <row r="208" spans="1:9">
      <c r="A208" s="75"/>
      <c r="B208" s="76"/>
      <c r="C208" s="75"/>
    </row>
    <row r="209" spans="1:3">
      <c r="A209" s="75"/>
      <c r="B209" s="76"/>
      <c r="C209" s="75"/>
    </row>
    <row r="210" spans="1:3">
      <c r="A210" s="75"/>
      <c r="B210" s="77"/>
      <c r="C210" s="75"/>
    </row>
    <row r="211" spans="1:3">
      <c r="A211" s="75"/>
      <c r="B211" s="76"/>
      <c r="C211" s="75"/>
    </row>
    <row r="212" spans="1:3">
      <c r="A212" s="75"/>
      <c r="B212" s="76"/>
      <c r="C212" s="75"/>
    </row>
    <row r="213" spans="1:3">
      <c r="A213" s="75"/>
      <c r="B213" s="76"/>
      <c r="C213" s="75"/>
    </row>
    <row r="214" spans="1:3">
      <c r="A214" s="75"/>
      <c r="B214" s="77"/>
      <c r="C214" s="75"/>
    </row>
    <row r="215" spans="1:3">
      <c r="A215" s="75"/>
      <c r="B215" s="76"/>
      <c r="C215" s="75"/>
    </row>
    <row r="216" spans="1:3">
      <c r="A216" s="75"/>
      <c r="B216" s="76"/>
      <c r="C216" s="75"/>
    </row>
    <row r="217" spans="1:3">
      <c r="A217" s="75"/>
      <c r="B217" s="77"/>
      <c r="C217" s="75"/>
    </row>
    <row r="218" spans="1:3">
      <c r="A218" s="75"/>
      <c r="B218" s="76"/>
      <c r="C218" s="75"/>
    </row>
    <row r="219" spans="1:3">
      <c r="A219" s="75"/>
      <c r="B219" s="76"/>
      <c r="C219" s="75"/>
    </row>
    <row r="220" spans="1:3">
      <c r="A220" s="75"/>
      <c r="B220" s="76"/>
      <c r="C220" s="75"/>
    </row>
    <row r="221" spans="1:3">
      <c r="A221" s="75"/>
      <c r="B221" s="77"/>
      <c r="C221" s="75"/>
    </row>
    <row r="222" spans="1:3">
      <c r="A222" s="75"/>
      <c r="B222" s="76"/>
      <c r="C222" s="75"/>
    </row>
    <row r="223" spans="1:3">
      <c r="A223" s="75"/>
      <c r="B223" s="76"/>
      <c r="C223" s="75"/>
    </row>
    <row r="224" spans="1:3">
      <c r="A224" s="75"/>
      <c r="B224" s="77"/>
      <c r="C224" s="75"/>
    </row>
    <row r="225" spans="1:3">
      <c r="A225" s="75"/>
      <c r="B225" s="76"/>
      <c r="C225" s="75"/>
    </row>
    <row r="226" spans="1:3">
      <c r="A226" s="75"/>
      <c r="B226" s="76"/>
      <c r="C226" s="75"/>
    </row>
    <row r="227" spans="1:3">
      <c r="A227" s="75"/>
      <c r="B227" s="76"/>
      <c r="C227" s="75"/>
    </row>
    <row r="228" spans="1:3">
      <c r="A228" s="75"/>
      <c r="B228" s="77"/>
      <c r="C228" s="75"/>
    </row>
    <row r="229" spans="1:3">
      <c r="A229" s="75"/>
      <c r="B229" s="76"/>
      <c r="C229" s="75"/>
    </row>
    <row r="230" spans="1:3">
      <c r="A230" s="75"/>
      <c r="B230" s="76"/>
      <c r="C230" s="75"/>
    </row>
    <row r="231" spans="1:3">
      <c r="A231" s="75"/>
      <c r="B231" s="77"/>
      <c r="C231" s="75"/>
    </row>
    <row r="232" spans="1:3">
      <c r="A232" s="75"/>
      <c r="B232" s="76"/>
      <c r="C232" s="75"/>
    </row>
    <row r="233" spans="1:3">
      <c r="A233" s="75"/>
      <c r="B233" s="76"/>
      <c r="C233" s="75"/>
    </row>
    <row r="234" spans="1:3">
      <c r="A234" s="75"/>
      <c r="B234" s="76"/>
      <c r="C234" s="75"/>
    </row>
    <row r="235" spans="1:3">
      <c r="A235" s="75"/>
      <c r="B235" s="77"/>
      <c r="C235" s="75"/>
    </row>
    <row r="236" spans="1:3">
      <c r="A236" s="75"/>
      <c r="B236" s="76"/>
      <c r="C236" s="75"/>
    </row>
    <row r="237" spans="1:3">
      <c r="A237" s="75"/>
      <c r="B237" s="76"/>
      <c r="C237" s="75"/>
    </row>
    <row r="238" spans="1:3">
      <c r="A238" s="75"/>
      <c r="B238" s="77"/>
      <c r="C238" s="75"/>
    </row>
    <row r="239" spans="1:3">
      <c r="A239" s="75"/>
      <c r="B239" s="76"/>
      <c r="C239" s="75"/>
    </row>
    <row r="240" spans="1:3">
      <c r="A240" s="75"/>
      <c r="B240" s="76"/>
      <c r="C240" s="75"/>
    </row>
    <row r="241" spans="1:3">
      <c r="A241" s="75"/>
      <c r="B241" s="76"/>
      <c r="C241" s="75"/>
    </row>
    <row r="242" spans="1:3">
      <c r="A242" s="75"/>
      <c r="B242" s="77"/>
      <c r="C242" s="75"/>
    </row>
    <row r="243" spans="1:3">
      <c r="B243" s="75"/>
    </row>
  </sheetData>
  <mergeCells count="5">
    <mergeCell ref="E2:H2"/>
    <mergeCell ref="E5:H5"/>
    <mergeCell ref="C3:H3"/>
    <mergeCell ref="B4:H4"/>
    <mergeCell ref="A6:H6"/>
  </mergeCells>
  <pageMargins left="0.7" right="0.7" top="0.75" bottom="0.75" header="0.3" footer="0.3"/>
  <pageSetup paperSize="9" scale="8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activeCell="G10" sqref="G10"/>
    </sheetView>
  </sheetViews>
  <sheetFormatPr defaultRowHeight="15"/>
  <cols>
    <col min="1" max="1" width="9.7109375" customWidth="1"/>
    <col min="2" max="2" width="45.28515625" customWidth="1"/>
    <col min="3" max="3" width="14.28515625" customWidth="1"/>
  </cols>
  <sheetData>
    <row r="1" spans="1:5">
      <c r="A1" s="16"/>
      <c r="B1" s="176" t="s">
        <v>366</v>
      </c>
      <c r="C1" s="176"/>
      <c r="D1" s="176"/>
      <c r="E1" s="176"/>
    </row>
    <row r="2" spans="1:5">
      <c r="A2" s="16"/>
      <c r="B2" s="176" t="s">
        <v>432</v>
      </c>
      <c r="C2" s="176"/>
      <c r="D2" s="176"/>
      <c r="E2" s="176"/>
    </row>
    <row r="3" spans="1:5">
      <c r="A3" s="16"/>
      <c r="B3" s="176" t="s">
        <v>367</v>
      </c>
      <c r="C3" s="176"/>
      <c r="D3" s="176"/>
      <c r="E3" s="176"/>
    </row>
    <row r="4" spans="1:5">
      <c r="A4" s="16"/>
      <c r="B4" s="176" t="s">
        <v>426</v>
      </c>
      <c r="C4" s="176"/>
      <c r="D4" s="176"/>
      <c r="E4" s="176"/>
    </row>
    <row r="6" spans="1:5">
      <c r="A6" t="s">
        <v>409</v>
      </c>
    </row>
    <row r="7" spans="1:5">
      <c r="A7" t="s">
        <v>161</v>
      </c>
      <c r="B7" t="s">
        <v>160</v>
      </c>
    </row>
    <row r="8" spans="1:5">
      <c r="A8" s="2"/>
      <c r="B8" s="2"/>
      <c r="C8" s="2" t="s">
        <v>80</v>
      </c>
    </row>
    <row r="9" spans="1:5">
      <c r="A9" s="6" t="s">
        <v>81</v>
      </c>
      <c r="B9" s="6" t="s">
        <v>82</v>
      </c>
      <c r="C9" s="6" t="s">
        <v>3</v>
      </c>
    </row>
    <row r="10" spans="1:5">
      <c r="A10" s="172">
        <v>1</v>
      </c>
      <c r="B10" s="172" t="s">
        <v>79</v>
      </c>
      <c r="C10" s="103">
        <f>C11+C12+C13</f>
        <v>5850977.0299999993</v>
      </c>
    </row>
    <row r="11" spans="1:5" ht="48.75">
      <c r="A11" s="173" t="s">
        <v>83</v>
      </c>
      <c r="B11" s="173" t="s">
        <v>84</v>
      </c>
      <c r="C11" s="174">
        <v>126000</v>
      </c>
    </row>
    <row r="12" spans="1:5" ht="48.75">
      <c r="A12" s="173" t="s">
        <v>85</v>
      </c>
      <c r="B12" s="173" t="s">
        <v>86</v>
      </c>
      <c r="C12" s="67">
        <v>5393804.8899999997</v>
      </c>
    </row>
    <row r="13" spans="1:5">
      <c r="A13" s="173" t="s">
        <v>87</v>
      </c>
      <c r="B13" s="173" t="s">
        <v>88</v>
      </c>
      <c r="C13" s="174">
        <v>331172.14</v>
      </c>
    </row>
    <row r="14" spans="1:5">
      <c r="A14" s="172" t="s">
        <v>90</v>
      </c>
      <c r="B14" s="172" t="s">
        <v>89</v>
      </c>
      <c r="C14" s="175">
        <f>C15</f>
        <v>44909</v>
      </c>
    </row>
    <row r="15" spans="1:5">
      <c r="A15" s="173"/>
      <c r="B15" s="173" t="s">
        <v>91</v>
      </c>
      <c r="C15" s="174">
        <v>44909</v>
      </c>
    </row>
    <row r="16" spans="1:5">
      <c r="A16" s="172" t="s">
        <v>93</v>
      </c>
      <c r="B16" s="172" t="s">
        <v>114</v>
      </c>
      <c r="C16" s="175">
        <f>C17+C18</f>
        <v>575287.96</v>
      </c>
    </row>
    <row r="17" spans="1:3" ht="24.75">
      <c r="A17" s="173"/>
      <c r="B17" s="173" t="s">
        <v>92</v>
      </c>
      <c r="C17" s="174">
        <v>217409.3</v>
      </c>
    </row>
    <row r="18" spans="1:3" ht="36.75">
      <c r="A18" s="173"/>
      <c r="B18" s="173" t="s">
        <v>94</v>
      </c>
      <c r="C18" s="174">
        <v>357878.66</v>
      </c>
    </row>
    <row r="19" spans="1:3">
      <c r="A19" s="172" t="s">
        <v>96</v>
      </c>
      <c r="B19" s="172" t="s">
        <v>95</v>
      </c>
      <c r="C19" s="175">
        <f>C20+C21</f>
        <v>2178832.7800000003</v>
      </c>
    </row>
    <row r="20" spans="1:3">
      <c r="A20" s="173"/>
      <c r="B20" s="173" t="s">
        <v>97</v>
      </c>
      <c r="C20" s="174">
        <v>1948832.78</v>
      </c>
    </row>
    <row r="21" spans="1:3">
      <c r="A21" s="173" t="s">
        <v>225</v>
      </c>
      <c r="B21" s="173" t="s">
        <v>226</v>
      </c>
      <c r="C21" s="174">
        <v>230000</v>
      </c>
    </row>
    <row r="22" spans="1:3">
      <c r="A22" s="172" t="s">
        <v>115</v>
      </c>
      <c r="B22" s="172" t="s">
        <v>98</v>
      </c>
      <c r="C22" s="175">
        <f>C23+C24</f>
        <v>4455076.4499999993</v>
      </c>
    </row>
    <row r="23" spans="1:3">
      <c r="A23" s="173" t="s">
        <v>99</v>
      </c>
      <c r="B23" s="173" t="s">
        <v>100</v>
      </c>
      <c r="C23" s="174">
        <v>30415.56</v>
      </c>
    </row>
    <row r="24" spans="1:3">
      <c r="A24" s="173" t="s">
        <v>101</v>
      </c>
      <c r="B24" s="173" t="s">
        <v>102</v>
      </c>
      <c r="C24" s="174">
        <v>4424660.8899999997</v>
      </c>
    </row>
    <row r="25" spans="1:3">
      <c r="A25" s="172" t="s">
        <v>116</v>
      </c>
      <c r="B25" s="172" t="s">
        <v>103</v>
      </c>
      <c r="C25" s="175">
        <f>C26</f>
        <v>6944</v>
      </c>
    </row>
    <row r="26" spans="1:3">
      <c r="A26" s="173"/>
      <c r="B26" s="173" t="s">
        <v>103</v>
      </c>
      <c r="C26" s="174">
        <v>6944</v>
      </c>
    </row>
    <row r="27" spans="1:3">
      <c r="A27" s="172" t="s">
        <v>117</v>
      </c>
      <c r="B27" s="172" t="s">
        <v>104</v>
      </c>
      <c r="C27" s="175">
        <f>C28</f>
        <v>3488802.83</v>
      </c>
    </row>
    <row r="28" spans="1:3">
      <c r="A28" s="173" t="s">
        <v>105</v>
      </c>
      <c r="B28" s="173" t="s">
        <v>106</v>
      </c>
      <c r="C28" s="174">
        <v>3488802.83</v>
      </c>
    </row>
    <row r="29" spans="1:3">
      <c r="A29" s="172" t="s">
        <v>118</v>
      </c>
      <c r="B29" s="172" t="s">
        <v>107</v>
      </c>
      <c r="C29" s="175">
        <f>C30+C31+C32</f>
        <v>281526.96999999997</v>
      </c>
    </row>
    <row r="30" spans="1:3">
      <c r="A30" s="173" t="s">
        <v>108</v>
      </c>
      <c r="B30" s="173" t="s">
        <v>109</v>
      </c>
      <c r="C30" s="174">
        <v>0</v>
      </c>
    </row>
    <row r="31" spans="1:3">
      <c r="A31" s="173" t="s">
        <v>108</v>
      </c>
      <c r="B31" s="173" t="s">
        <v>110</v>
      </c>
      <c r="C31" s="174">
        <v>223992</v>
      </c>
    </row>
    <row r="32" spans="1:3">
      <c r="A32" s="173" t="s">
        <v>108</v>
      </c>
      <c r="B32" s="173" t="s">
        <v>111</v>
      </c>
      <c r="C32" s="174">
        <v>57534.97</v>
      </c>
    </row>
    <row r="33" spans="1:3">
      <c r="A33" s="172" t="s">
        <v>119</v>
      </c>
      <c r="B33" s="172" t="s">
        <v>112</v>
      </c>
      <c r="C33" s="175">
        <v>1000</v>
      </c>
    </row>
    <row r="34" spans="1:3">
      <c r="A34" s="173" t="s">
        <v>120</v>
      </c>
      <c r="B34" s="173" t="s">
        <v>111</v>
      </c>
      <c r="C34" s="174">
        <v>1000</v>
      </c>
    </row>
    <row r="35" spans="1:3">
      <c r="A35" s="173"/>
      <c r="B35" s="172" t="s">
        <v>113</v>
      </c>
      <c r="C35" s="175">
        <f>C10+C14+C16+C19+C22+C25+C27+C29+C33</f>
        <v>16883357.02</v>
      </c>
    </row>
    <row r="36" spans="1:3">
      <c r="A36" s="2"/>
      <c r="B36" s="2"/>
      <c r="C36" s="2"/>
    </row>
    <row r="37" spans="1:3">
      <c r="A37" s="2"/>
      <c r="B37" s="2"/>
      <c r="C37" s="2"/>
    </row>
    <row r="38" spans="1:3">
      <c r="A38" s="2"/>
      <c r="B38" s="2"/>
      <c r="C38" s="2"/>
    </row>
    <row r="39" spans="1:3">
      <c r="A39" s="2"/>
      <c r="B39" s="2"/>
      <c r="C39" s="2"/>
    </row>
    <row r="40" spans="1:3">
      <c r="A40" s="2"/>
      <c r="B40" s="2"/>
      <c r="C40" s="2"/>
    </row>
    <row r="41" spans="1:3">
      <c r="A41" s="2"/>
      <c r="B41" s="2"/>
      <c r="C41" s="2"/>
    </row>
    <row r="42" spans="1:3">
      <c r="A42" s="2"/>
      <c r="B42" s="2"/>
      <c r="C42" s="2"/>
    </row>
    <row r="43" spans="1:3">
      <c r="A43" s="2"/>
      <c r="B43" s="2"/>
      <c r="C43" s="2"/>
    </row>
    <row r="44" spans="1:3">
      <c r="A44" s="2"/>
      <c r="B44" s="2"/>
      <c r="C44" s="2"/>
    </row>
    <row r="45" spans="1:3">
      <c r="A45" s="2"/>
      <c r="B45" s="2"/>
      <c r="C45" s="2"/>
    </row>
    <row r="46" spans="1:3">
      <c r="A46" s="2"/>
      <c r="B46" s="2"/>
      <c r="C46" s="2"/>
    </row>
    <row r="47" spans="1:3">
      <c r="A47" s="2"/>
      <c r="B47" s="2"/>
      <c r="C47" s="2"/>
    </row>
    <row r="48" spans="1:3">
      <c r="A48" s="2"/>
      <c r="B48" s="2"/>
      <c r="C48" s="2"/>
    </row>
    <row r="49" spans="1:3">
      <c r="A49" s="2"/>
      <c r="B49" s="2"/>
      <c r="C49" s="2"/>
    </row>
    <row r="50" spans="1:3">
      <c r="A50" s="2"/>
      <c r="B50" s="2"/>
      <c r="C50" s="2"/>
    </row>
    <row r="51" spans="1:3">
      <c r="A51" s="2"/>
      <c r="B51" s="2"/>
      <c r="C51" s="2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E32"/>
  <sheetViews>
    <sheetView workbookViewId="0">
      <selection activeCell="I13" sqref="I13"/>
    </sheetView>
  </sheetViews>
  <sheetFormatPr defaultRowHeight="15"/>
  <cols>
    <col min="1" max="1" width="14.140625" customWidth="1"/>
    <col min="2" max="2" width="44.28515625" customWidth="1"/>
    <col min="3" max="3" width="14.28515625" customWidth="1"/>
    <col min="4" max="4" width="16" customWidth="1"/>
    <col min="5" max="5" width="11.42578125" bestFit="1" customWidth="1"/>
  </cols>
  <sheetData>
    <row r="5" spans="1:5">
      <c r="B5" s="176" t="s">
        <v>364</v>
      </c>
      <c r="C5" s="176"/>
      <c r="D5" s="176"/>
      <c r="E5" s="176"/>
    </row>
    <row r="6" spans="1:5">
      <c r="B6" s="176" t="s">
        <v>432</v>
      </c>
      <c r="C6" s="176"/>
      <c r="D6" s="176"/>
      <c r="E6" s="176"/>
    </row>
    <row r="7" spans="1:5">
      <c r="B7" s="176" t="s">
        <v>367</v>
      </c>
      <c r="C7" s="176"/>
      <c r="D7" s="176"/>
      <c r="E7" s="176"/>
    </row>
    <row r="8" spans="1:5">
      <c r="B8" s="176" t="s">
        <v>427</v>
      </c>
      <c r="C8" s="176"/>
      <c r="D8" s="176"/>
      <c r="E8" s="176"/>
    </row>
    <row r="9" spans="1:5">
      <c r="B9" s="16"/>
      <c r="C9" s="16"/>
      <c r="D9" s="16"/>
    </row>
    <row r="10" spans="1:5">
      <c r="A10" t="s">
        <v>121</v>
      </c>
      <c r="E10" s="16"/>
    </row>
    <row r="11" spans="1:5">
      <c r="A11" t="s">
        <v>162</v>
      </c>
      <c r="E11" s="16"/>
    </row>
    <row r="12" spans="1:5">
      <c r="B12" t="s">
        <v>410</v>
      </c>
    </row>
    <row r="13" spans="1:5">
      <c r="B13" s="16"/>
      <c r="C13" s="16"/>
      <c r="D13" s="16"/>
    </row>
    <row r="14" spans="1:5">
      <c r="A14" s="10"/>
      <c r="B14" s="10"/>
      <c r="C14" s="10"/>
      <c r="D14" s="10"/>
      <c r="E14" s="10"/>
    </row>
    <row r="15" spans="1:5" ht="45">
      <c r="A15" s="3" t="s">
        <v>122</v>
      </c>
      <c r="B15" s="3" t="s">
        <v>123</v>
      </c>
      <c r="C15" s="3" t="s">
        <v>411</v>
      </c>
      <c r="D15" s="3" t="s">
        <v>412</v>
      </c>
      <c r="E15" s="3" t="s">
        <v>50</v>
      </c>
    </row>
    <row r="16" spans="1:5">
      <c r="A16" s="3">
        <v>1</v>
      </c>
      <c r="B16" s="3" t="s">
        <v>124</v>
      </c>
      <c r="C16" s="4">
        <f>C17</f>
        <v>3571000</v>
      </c>
      <c r="D16" s="4">
        <f>D17</f>
        <v>3547337.8000000003</v>
      </c>
      <c r="E16" s="4">
        <f>D16/C16*100</f>
        <v>99.337378885466265</v>
      </c>
    </row>
    <row r="17" spans="1:5">
      <c r="A17" s="11" t="s">
        <v>129</v>
      </c>
      <c r="B17" s="3" t="s">
        <v>111</v>
      </c>
      <c r="C17" s="4">
        <f>C19+C20+C21</f>
        <v>3571000</v>
      </c>
      <c r="D17" s="4">
        <f>D19+D20+D21</f>
        <v>3547337.8000000003</v>
      </c>
      <c r="E17" s="4">
        <f>D17/C17*100</f>
        <v>99.337378885466265</v>
      </c>
    </row>
    <row r="18" spans="1:5">
      <c r="A18" s="3"/>
      <c r="B18" s="3" t="s">
        <v>125</v>
      </c>
      <c r="C18" s="3"/>
      <c r="D18" s="3"/>
      <c r="E18" s="3"/>
    </row>
    <row r="19" spans="1:5" ht="60">
      <c r="A19" s="3"/>
      <c r="B19" s="3" t="s">
        <v>126</v>
      </c>
      <c r="C19" s="4">
        <v>3500000</v>
      </c>
      <c r="D19" s="4">
        <v>3488802.83</v>
      </c>
      <c r="E19" s="4">
        <f>D19/C19*100</f>
        <v>99.680080857142855</v>
      </c>
    </row>
    <row r="20" spans="1:5" ht="60">
      <c r="A20" s="3"/>
      <c r="B20" s="3" t="s">
        <v>127</v>
      </c>
      <c r="C20" s="4">
        <v>1000</v>
      </c>
      <c r="D20" s="4">
        <v>1000</v>
      </c>
      <c r="E20" s="4">
        <v>100</v>
      </c>
    </row>
    <row r="21" spans="1:5" ht="105">
      <c r="A21" s="3"/>
      <c r="B21" s="3" t="s">
        <v>128</v>
      </c>
      <c r="C21" s="4">
        <v>70000</v>
      </c>
      <c r="D21" s="4">
        <v>57534.97</v>
      </c>
      <c r="E21" s="4">
        <f>D21/C21*100</f>
        <v>82.192814285714292</v>
      </c>
    </row>
    <row r="22" spans="1:5">
      <c r="A22" s="9"/>
      <c r="B22" s="9"/>
      <c r="C22" s="9"/>
      <c r="D22" s="9"/>
      <c r="E22" s="9"/>
    </row>
    <row r="23" spans="1:5">
      <c r="A23" s="9"/>
      <c r="B23" s="9"/>
      <c r="C23" s="9"/>
      <c r="D23" s="9"/>
      <c r="E23" s="9"/>
    </row>
    <row r="24" spans="1:5">
      <c r="A24" s="9"/>
      <c r="B24" s="9"/>
      <c r="C24" s="9"/>
      <c r="D24" s="9"/>
      <c r="E24" s="9"/>
    </row>
    <row r="25" spans="1:5">
      <c r="A25" s="9"/>
      <c r="B25" s="9"/>
      <c r="C25" s="9"/>
      <c r="D25" s="9"/>
      <c r="E25" s="9"/>
    </row>
    <row r="26" spans="1:5">
      <c r="A26" s="9"/>
      <c r="B26" s="9"/>
      <c r="C26" s="9"/>
      <c r="D26" s="9"/>
      <c r="E26" s="9"/>
    </row>
    <row r="27" spans="1:5">
      <c r="A27" s="9"/>
      <c r="B27" s="9"/>
      <c r="C27" s="9"/>
      <c r="D27" s="9"/>
      <c r="E27" s="9"/>
    </row>
    <row r="28" spans="1:5">
      <c r="A28" s="9"/>
      <c r="B28" s="9"/>
      <c r="C28" s="9"/>
      <c r="D28" s="9"/>
      <c r="E28" s="9"/>
    </row>
    <row r="29" spans="1:5">
      <c r="A29" s="9"/>
      <c r="B29" s="9"/>
      <c r="C29" s="9"/>
      <c r="D29" s="9"/>
      <c r="E29" s="9"/>
    </row>
    <row r="30" spans="1:5">
      <c r="A30" s="9"/>
      <c r="B30" s="9"/>
      <c r="C30" s="9"/>
      <c r="D30" s="9"/>
      <c r="E30" s="9"/>
    </row>
    <row r="31" spans="1:5">
      <c r="A31" s="9"/>
      <c r="B31" s="9"/>
      <c r="C31" s="9"/>
      <c r="D31" s="9"/>
      <c r="E31" s="9"/>
    </row>
    <row r="32" spans="1:5">
      <c r="A32" s="9"/>
      <c r="B32" s="9"/>
      <c r="C32" s="9"/>
      <c r="D32" s="9"/>
      <c r="E32" s="9"/>
    </row>
  </sheetData>
  <mergeCells count="4">
    <mergeCell ref="B5:E5"/>
    <mergeCell ref="B6:E6"/>
    <mergeCell ref="B7:E7"/>
    <mergeCell ref="B8:E8"/>
  </mergeCells>
  <pageMargins left="0.7" right="0.7" top="0.75" bottom="0.75" header="0.3" footer="0.3"/>
  <pageSetup paperSize="9" scale="8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I10" sqref="I10"/>
    </sheetView>
  </sheetViews>
  <sheetFormatPr defaultRowHeight="15"/>
  <cols>
    <col min="2" max="2" width="37.28515625" customWidth="1"/>
    <col min="3" max="4" width="12.7109375" customWidth="1"/>
  </cols>
  <sheetData>
    <row r="1" spans="1:6">
      <c r="B1" s="176" t="s">
        <v>363</v>
      </c>
      <c r="C1" s="176"/>
      <c r="D1" s="176"/>
      <c r="E1" s="176"/>
    </row>
    <row r="2" spans="1:6">
      <c r="B2" s="176" t="s">
        <v>433</v>
      </c>
      <c r="C2" s="176"/>
      <c r="D2" s="176"/>
      <c r="E2" s="176"/>
    </row>
    <row r="3" spans="1:6">
      <c r="B3" s="176" t="s">
        <v>367</v>
      </c>
      <c r="C3" s="176"/>
      <c r="D3" s="176"/>
      <c r="E3" s="176"/>
    </row>
    <row r="4" spans="1:6">
      <c r="B4" s="176" t="s">
        <v>429</v>
      </c>
      <c r="C4" s="176"/>
      <c r="D4" s="176"/>
      <c r="E4" s="176"/>
    </row>
    <row r="5" spans="1:6">
      <c r="A5" t="s">
        <v>121</v>
      </c>
      <c r="E5" s="16"/>
    </row>
    <row r="6" spans="1:6">
      <c r="A6" t="s">
        <v>413</v>
      </c>
      <c r="E6" s="16"/>
    </row>
    <row r="9" spans="1:6" ht="45">
      <c r="A9" s="6" t="s">
        <v>122</v>
      </c>
      <c r="B9" s="6" t="s">
        <v>123</v>
      </c>
      <c r="C9" s="6" t="s">
        <v>411</v>
      </c>
      <c r="D9" s="6" t="s">
        <v>420</v>
      </c>
      <c r="E9" s="6" t="s">
        <v>50</v>
      </c>
      <c r="F9" s="2"/>
    </row>
    <row r="10" spans="1:6">
      <c r="A10" s="12"/>
      <c r="B10" s="6" t="s">
        <v>137</v>
      </c>
      <c r="C10" s="7">
        <f>C11+C14+C17+C20</f>
        <v>15054933.779999999</v>
      </c>
      <c r="D10" s="7">
        <f>D11+D14+D17+D20</f>
        <v>14973947.4</v>
      </c>
      <c r="E10" s="7">
        <f>D10/C10*100</f>
        <v>99.462060868659634</v>
      </c>
      <c r="F10" s="2"/>
    </row>
    <row r="11" spans="1:6" ht="30">
      <c r="A11" s="12" t="s">
        <v>139</v>
      </c>
      <c r="B11" s="6" t="s">
        <v>130</v>
      </c>
      <c r="C11" s="7">
        <f>C13</f>
        <v>10715552</v>
      </c>
      <c r="D11" s="7">
        <f>D13</f>
        <v>10715552</v>
      </c>
      <c r="E11" s="13">
        <v>100</v>
      </c>
      <c r="F11" s="2"/>
    </row>
    <row r="12" spans="1:6">
      <c r="A12" s="12"/>
      <c r="B12" s="6" t="s">
        <v>138</v>
      </c>
      <c r="C12" s="6"/>
      <c r="D12" s="6"/>
      <c r="E12" s="13"/>
      <c r="F12" s="2"/>
    </row>
    <row r="13" spans="1:6" ht="45">
      <c r="A13" s="12" t="s">
        <v>129</v>
      </c>
      <c r="B13" s="6" t="s">
        <v>131</v>
      </c>
      <c r="C13" s="4">
        <v>10715552</v>
      </c>
      <c r="D13" s="4">
        <v>10715552</v>
      </c>
      <c r="E13" s="13">
        <v>100</v>
      </c>
      <c r="F13" s="2"/>
    </row>
    <row r="14" spans="1:6" ht="45">
      <c r="A14" s="12" t="s">
        <v>140</v>
      </c>
      <c r="B14" s="6" t="s">
        <v>132</v>
      </c>
      <c r="C14" s="7">
        <f>C16</f>
        <v>1000000</v>
      </c>
      <c r="D14" s="7">
        <f>D16</f>
        <v>1000000</v>
      </c>
      <c r="E14" s="13">
        <f>D14/C14*100</f>
        <v>100</v>
      </c>
      <c r="F14" s="2"/>
    </row>
    <row r="15" spans="1:6">
      <c r="A15" s="12"/>
      <c r="B15" s="6" t="s">
        <v>138</v>
      </c>
      <c r="C15" s="6"/>
      <c r="D15" s="6"/>
      <c r="E15" s="13"/>
      <c r="F15" s="2"/>
    </row>
    <row r="16" spans="1:6" ht="30">
      <c r="A16" s="12" t="s">
        <v>141</v>
      </c>
      <c r="B16" s="6" t="s">
        <v>133</v>
      </c>
      <c r="C16" s="4">
        <v>1000000</v>
      </c>
      <c r="D16" s="4">
        <v>1000000</v>
      </c>
      <c r="E16" s="13">
        <f>D16/C16*100</f>
        <v>100</v>
      </c>
      <c r="F16" s="2"/>
    </row>
    <row r="17" spans="1:6" ht="30">
      <c r="A17" s="12"/>
      <c r="B17" s="6" t="s">
        <v>134</v>
      </c>
      <c r="C17" s="7">
        <f>C19</f>
        <v>44909</v>
      </c>
      <c r="D17" s="7">
        <f>D19</f>
        <v>44909</v>
      </c>
      <c r="E17" s="13">
        <v>100</v>
      </c>
      <c r="F17" s="2"/>
    </row>
    <row r="18" spans="1:6">
      <c r="A18" s="12"/>
      <c r="B18" s="6" t="s">
        <v>6</v>
      </c>
      <c r="C18" s="6"/>
      <c r="D18" s="6"/>
      <c r="E18" s="13"/>
      <c r="F18" s="2"/>
    </row>
    <row r="19" spans="1:6" ht="60">
      <c r="A19" s="12"/>
      <c r="B19" s="6" t="s">
        <v>135</v>
      </c>
      <c r="C19" s="7">
        <v>44909</v>
      </c>
      <c r="D19" s="7">
        <v>44909</v>
      </c>
      <c r="E19" s="13">
        <v>100</v>
      </c>
      <c r="F19" s="2"/>
    </row>
    <row r="20" spans="1:6">
      <c r="A20" s="12"/>
      <c r="B20" s="6" t="s">
        <v>111</v>
      </c>
      <c r="C20" s="7">
        <f>C22</f>
        <v>3294472.78</v>
      </c>
      <c r="D20" s="7">
        <f>D22</f>
        <v>3213486.4</v>
      </c>
      <c r="E20" s="13">
        <f>D20/C20*100</f>
        <v>97.541749912409358</v>
      </c>
      <c r="F20" s="2"/>
    </row>
    <row r="21" spans="1:6">
      <c r="A21" s="12"/>
      <c r="B21" s="6" t="s">
        <v>138</v>
      </c>
      <c r="C21" s="6"/>
      <c r="D21" s="6"/>
      <c r="E21" s="13"/>
      <c r="F21" s="2"/>
    </row>
    <row r="22" spans="1:6" ht="30">
      <c r="A22" s="12"/>
      <c r="B22" s="6" t="s">
        <v>136</v>
      </c>
      <c r="C22" s="4">
        <v>3294472.78</v>
      </c>
      <c r="D22" s="4">
        <v>3213486.4</v>
      </c>
      <c r="E22" s="13">
        <f>D22/C22*100</f>
        <v>97.541749912409358</v>
      </c>
      <c r="F22" s="2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E13"/>
  <sheetViews>
    <sheetView workbookViewId="0">
      <selection activeCell="C22" sqref="C22"/>
    </sheetView>
  </sheetViews>
  <sheetFormatPr defaultRowHeight="15"/>
  <cols>
    <col min="2" max="2" width="26.28515625" customWidth="1"/>
    <col min="3" max="3" width="30" customWidth="1"/>
    <col min="4" max="4" width="16.140625" customWidth="1"/>
  </cols>
  <sheetData>
    <row r="1" spans="2:5">
      <c r="B1" s="176" t="s">
        <v>362</v>
      </c>
      <c r="C1" s="176"/>
      <c r="D1" s="176"/>
      <c r="E1" s="176"/>
    </row>
    <row r="2" spans="2:5">
      <c r="B2" s="176" t="s">
        <v>432</v>
      </c>
      <c r="C2" s="176"/>
      <c r="D2" s="176"/>
      <c r="E2" s="176"/>
    </row>
    <row r="3" spans="2:5">
      <c r="B3" s="176" t="s">
        <v>367</v>
      </c>
      <c r="C3" s="176"/>
      <c r="D3" s="176"/>
      <c r="E3" s="176"/>
    </row>
    <row r="4" spans="2:5">
      <c r="B4" s="176" t="s">
        <v>428</v>
      </c>
      <c r="C4" s="176"/>
      <c r="D4" s="176"/>
      <c r="E4" s="176"/>
    </row>
    <row r="5" spans="2:5">
      <c r="B5" s="16"/>
      <c r="C5" s="16"/>
      <c r="D5" s="16"/>
    </row>
    <row r="6" spans="2:5">
      <c r="B6" s="15" t="s">
        <v>163</v>
      </c>
      <c r="C6" s="15"/>
      <c r="D6" s="15"/>
    </row>
    <row r="7" spans="2:5">
      <c r="B7" s="155" t="s">
        <v>416</v>
      </c>
      <c r="C7" s="15"/>
      <c r="D7" s="15"/>
    </row>
    <row r="9" spans="2:5" ht="45">
      <c r="B9" s="12" t="s">
        <v>142</v>
      </c>
      <c r="C9" s="12" t="s">
        <v>143</v>
      </c>
      <c r="D9" s="12" t="s">
        <v>3</v>
      </c>
    </row>
    <row r="10" spans="2:5" ht="45">
      <c r="B10" s="12" t="s">
        <v>145</v>
      </c>
      <c r="C10" s="12" t="s">
        <v>144</v>
      </c>
      <c r="D10" s="7">
        <v>-874503.56</v>
      </c>
    </row>
    <row r="11" spans="2:5">
      <c r="B11" s="14"/>
      <c r="C11" s="14"/>
      <c r="D11" s="14"/>
    </row>
    <row r="12" spans="2:5">
      <c r="B12" s="14"/>
      <c r="C12" s="14"/>
      <c r="D12" s="14"/>
    </row>
    <row r="13" spans="2:5">
      <c r="B13" s="14"/>
      <c r="C13" s="14"/>
      <c r="D13" s="14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M12" sqref="M12"/>
    </sheetView>
  </sheetViews>
  <sheetFormatPr defaultRowHeight="15"/>
  <cols>
    <col min="1" max="1" width="26.42578125" customWidth="1"/>
    <col min="2" max="2" width="42.7109375" customWidth="1"/>
    <col min="3" max="3" width="17.42578125" customWidth="1"/>
    <col min="4" max="4" width="0.28515625" customWidth="1"/>
    <col min="5" max="5" width="8.85546875" hidden="1" customWidth="1"/>
  </cols>
  <sheetData>
    <row r="1" spans="1:5">
      <c r="B1" s="176" t="s">
        <v>414</v>
      </c>
      <c r="C1" s="176"/>
      <c r="D1" s="176"/>
      <c r="E1" s="176"/>
    </row>
    <row r="2" spans="1:5">
      <c r="B2" s="176" t="s">
        <v>432</v>
      </c>
      <c r="C2" s="176"/>
      <c r="D2" s="176"/>
      <c r="E2" s="176"/>
    </row>
    <row r="3" spans="1:5">
      <c r="B3" s="176" t="s">
        <v>367</v>
      </c>
      <c r="C3" s="176"/>
      <c r="D3" s="176"/>
      <c r="E3" s="176"/>
    </row>
    <row r="4" spans="1:5">
      <c r="B4" s="176" t="s">
        <v>422</v>
      </c>
      <c r="C4" s="176"/>
      <c r="D4" s="176"/>
      <c r="E4" s="176"/>
    </row>
    <row r="6" spans="1:5">
      <c r="A6" t="s">
        <v>164</v>
      </c>
    </row>
    <row r="7" spans="1:5">
      <c r="A7" t="s">
        <v>415</v>
      </c>
    </row>
    <row r="8" spans="1:5">
      <c r="A8" t="s">
        <v>165</v>
      </c>
    </row>
    <row r="9" spans="1:5">
      <c r="A9" t="s">
        <v>166</v>
      </c>
    </row>
    <row r="10" spans="1:5" ht="30">
      <c r="A10" s="12" t="s">
        <v>146</v>
      </c>
      <c r="B10" s="12" t="s">
        <v>143</v>
      </c>
      <c r="C10" s="12" t="s">
        <v>3</v>
      </c>
    </row>
    <row r="11" spans="1:5" ht="30">
      <c r="A11" s="12" t="s">
        <v>147</v>
      </c>
      <c r="B11" s="12" t="s">
        <v>148</v>
      </c>
      <c r="C11" s="7">
        <v>-874503.56</v>
      </c>
    </row>
    <row r="12" spans="1:5">
      <c r="A12" s="12" t="s">
        <v>149</v>
      </c>
      <c r="B12" s="12" t="s">
        <v>150</v>
      </c>
      <c r="C12" s="7">
        <f>C13</f>
        <v>-16008853.48</v>
      </c>
    </row>
    <row r="13" spans="1:5" ht="30">
      <c r="A13" s="12" t="s">
        <v>149</v>
      </c>
      <c r="B13" s="12" t="s">
        <v>151</v>
      </c>
      <c r="C13" s="7">
        <f>C14</f>
        <v>-16008853.48</v>
      </c>
    </row>
    <row r="14" spans="1:5" ht="30">
      <c r="A14" s="12" t="s">
        <v>152</v>
      </c>
      <c r="B14" s="12" t="s">
        <v>153</v>
      </c>
      <c r="C14" s="7">
        <f>C15</f>
        <v>-16008853.48</v>
      </c>
    </row>
    <row r="15" spans="1:5" ht="45">
      <c r="A15" s="12" t="s">
        <v>152</v>
      </c>
      <c r="B15" s="12" t="s">
        <v>154</v>
      </c>
      <c r="C15" s="7">
        <v>-16008853.48</v>
      </c>
    </row>
    <row r="16" spans="1:5">
      <c r="A16" s="12" t="s">
        <v>155</v>
      </c>
      <c r="B16" s="12" t="s">
        <v>156</v>
      </c>
      <c r="C16" s="7">
        <f>C17</f>
        <v>16883357.02</v>
      </c>
    </row>
    <row r="17" spans="1:3" ht="30">
      <c r="A17" s="12" t="s">
        <v>155</v>
      </c>
      <c r="B17" s="12" t="s">
        <v>157</v>
      </c>
      <c r="C17" s="7">
        <f>C18</f>
        <v>16883357.02</v>
      </c>
    </row>
    <row r="18" spans="1:3" ht="30">
      <c r="A18" s="12" t="s">
        <v>158</v>
      </c>
      <c r="B18" s="12" t="s">
        <v>157</v>
      </c>
      <c r="C18" s="7">
        <f>C19</f>
        <v>16883357.02</v>
      </c>
    </row>
    <row r="19" spans="1:3" ht="45">
      <c r="A19" s="12" t="s">
        <v>158</v>
      </c>
      <c r="B19" s="12" t="s">
        <v>159</v>
      </c>
      <c r="C19" s="7">
        <v>16883357.02</v>
      </c>
    </row>
    <row r="20" spans="1:3">
      <c r="A20" s="14"/>
      <c r="B20" s="14"/>
      <c r="C20" s="14"/>
    </row>
    <row r="21" spans="1:3">
      <c r="A21" s="14"/>
      <c r="B21" s="14"/>
      <c r="C21" s="14"/>
    </row>
    <row r="22" spans="1:3">
      <c r="A22" s="14"/>
      <c r="B22" s="14"/>
      <c r="C22" s="14"/>
    </row>
    <row r="23" spans="1:3">
      <c r="A23" s="14"/>
      <c r="B23" s="14"/>
      <c r="C23" s="14"/>
    </row>
    <row r="24" spans="1:3">
      <c r="A24" s="14"/>
      <c r="B24" s="14"/>
      <c r="C24" s="14"/>
    </row>
    <row r="25" spans="1:3">
      <c r="A25" s="14"/>
      <c r="B25" s="14"/>
      <c r="C25" s="14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прил.1</vt:lpstr>
      <vt:lpstr>прил2</vt:lpstr>
      <vt:lpstr>прил3</vt:lpstr>
      <vt:lpstr>прил.4</vt:lpstr>
      <vt:lpstr>прил5</vt:lpstr>
      <vt:lpstr>прил6</vt:lpstr>
      <vt:lpstr>прил.7</vt:lpstr>
      <vt:lpstr>прил8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2025-05-03T07:43:19Z</dcterms:modified>
</cp:coreProperties>
</file>