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прил4" sheetId="7" r:id="rId1"/>
  </sheets>
  <externalReferences>
    <externalReference r:id="rId2"/>
  </externalReferences>
  <definedNames>
    <definedName name="_xlnm.Print_Area" localSheetId="0">прил4!$A$1:$I$122</definedName>
  </definedNames>
  <calcPr calcId="124519"/>
</workbook>
</file>

<file path=xl/calcChain.xml><?xml version="1.0" encoding="utf-8"?>
<calcChain xmlns="http://schemas.openxmlformats.org/spreadsheetml/2006/main">
  <c r="I77" i="7"/>
  <c r="I78"/>
  <c r="H10"/>
  <c r="I10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8"/>
  <c r="I38"/>
  <c r="H39"/>
  <c r="I39"/>
  <c r="H40"/>
  <c r="I40"/>
  <c r="H41"/>
  <c r="I41"/>
  <c r="H42"/>
  <c r="I42"/>
  <c r="H43"/>
  <c r="I43"/>
  <c r="H46"/>
  <c r="I46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H78"/>
  <c r="H82"/>
  <c r="I82"/>
  <c r="H84"/>
  <c r="I84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5"/>
  <c r="I115"/>
  <c r="H116"/>
  <c r="I116"/>
  <c r="H117"/>
  <c r="I117"/>
  <c r="H118"/>
  <c r="I118"/>
  <c r="H119"/>
  <c r="I119"/>
  <c r="H120"/>
  <c r="I120"/>
  <c r="H13"/>
  <c r="I13"/>
  <c r="H9"/>
  <c r="F107"/>
  <c r="I14"/>
  <c r="H14"/>
  <c r="K11"/>
  <c r="F12"/>
  <c r="F11" s="1"/>
  <c r="I11" s="1"/>
  <c r="H12" l="1"/>
  <c r="H11"/>
  <c r="I12"/>
  <c r="F106"/>
  <c r="F104" l="1"/>
  <c r="F73"/>
  <c r="F71"/>
  <c r="F119"/>
  <c r="F115"/>
  <c r="F111"/>
  <c r="F102"/>
  <c r="F81"/>
  <c r="F75"/>
  <c r="F68"/>
  <c r="F64"/>
  <c r="F47"/>
  <c r="F45"/>
  <c r="F30"/>
  <c r="F26"/>
  <c r="F23"/>
  <c r="F20"/>
  <c r="I85" l="1"/>
  <c r="H85"/>
  <c r="I83"/>
  <c r="H83"/>
  <c r="I81"/>
  <c r="H81"/>
  <c r="I47"/>
  <c r="H47"/>
  <c r="I45"/>
  <c r="H45"/>
  <c r="F32"/>
  <c r="F101"/>
  <c r="F29"/>
  <c r="F118"/>
  <c r="F63"/>
  <c r="F37"/>
  <c r="F114"/>
  <c r="F44"/>
  <c r="L14"/>
  <c r="L15" s="1"/>
  <c r="I44" l="1"/>
  <c r="H44"/>
  <c r="I37"/>
  <c r="H37"/>
  <c r="F113"/>
  <c r="K13" l="1"/>
  <c r="L16" s="1"/>
  <c r="I9" l="1"/>
  <c r="L11" s="1"/>
  <c r="L13" s="1"/>
  <c r="I121" l="1"/>
  <c r="H121"/>
</calcChain>
</file>

<file path=xl/sharedStrings.xml><?xml version="1.0" encoding="utf-8"?>
<sst xmlns="http://schemas.openxmlformats.org/spreadsheetml/2006/main" count="503" uniqueCount="179">
  <si>
    <t>Наименование</t>
  </si>
  <si>
    <t>001</t>
  </si>
  <si>
    <t>244</t>
  </si>
  <si>
    <t>540</t>
  </si>
  <si>
    <t>51 0 01 00300</t>
  </si>
  <si>
    <t>51 0 01 00400</t>
  </si>
  <si>
    <t>51 0 01 00800</t>
  </si>
  <si>
    <t>51 0 01 00700</t>
  </si>
  <si>
    <t>51 0 01 00900</t>
  </si>
  <si>
    <t>99 9 00 51180</t>
  </si>
  <si>
    <t>10 0 01 00200</t>
  </si>
  <si>
    <t>48 0 01 00220</t>
  </si>
  <si>
    <t>48 0 01 00230</t>
  </si>
  <si>
    <t>51 0 01 00500</t>
  </si>
  <si>
    <t>13 1 01 01500</t>
  </si>
  <si>
    <t>121</t>
  </si>
  <si>
    <t>129</t>
  </si>
  <si>
    <t>312</t>
  </si>
  <si>
    <t>0503</t>
  </si>
  <si>
    <t>51 0 01 00410</t>
  </si>
  <si>
    <t>51 0 01 00420</t>
  </si>
  <si>
    <t>10 0 01 00300</t>
  </si>
  <si>
    <t>48 0 01 00110</t>
  </si>
  <si>
    <t>48 0 01 00240</t>
  </si>
  <si>
    <t>853</t>
  </si>
  <si>
    <t>48 0 01 00210</t>
  </si>
  <si>
    <t>48 0 01 00120</t>
  </si>
  <si>
    <t>247</t>
  </si>
  <si>
    <t>Ведомство</t>
  </si>
  <si>
    <t>Целевая статья</t>
  </si>
  <si>
    <t>Вид расхода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</si>
  <si>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</si>
  <si>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</si>
  <si>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Депутаты представительного органа муниципального образования</t>
  </si>
  <si>
    <t xml:space="preserve">      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</si>
  <si>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</si>
  <si>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</si>
  <si>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</si>
  <si>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Центральный аппарат</t>
  </si>
  <si>
    <t xml:space="preserve">        Прочая закупка товаров, работ и услуг</t>
  </si>
  <si>
    <t xml:space="preserve">        Закупка энергетических ресурсов</t>
  </si>
  <si>
    <t xml:space="preserve">        Уплата иных платежей</t>
  </si>
  <si>
    <t xml:space="preserve">      Центральный аппарат (муниципальные служащие)</t>
  </si>
  <si>
    <t xml:space="preserve">        Фонд оплаты труда государственных (муниципальных) органов</t>
  </si>
  <si>
    <t xml:space="preserve">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</si>
  <si>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     Центральный аппарат (прочие работники)</t>
  </si>
  <si>
    <t xml:space="preserve">      Глава местной администрации (исполнительно-распорядительного органа муниципального образования)</t>
  </si>
  <si>
    <t xml:space="preserve">    Резервные фонды</t>
  </si>
  <si>
    <t>0111</t>
  </si>
  <si>
    <t xml:space="preserve">      Резервный фонд администрации сельского поселения</t>
  </si>
  <si>
    <t xml:space="preserve">        Резервные средства</t>
  </si>
  <si>
    <t>870</t>
  </si>
  <si>
    <t xml:space="preserve">    Другие общегосударственные вопросы</t>
  </si>
  <si>
    <t>0113</t>
  </si>
  <si>
    <t xml:space="preserve">      Реализация государственных функций, связанных с общегосударственными вопросами</t>
  </si>
  <si>
    <t xml:space="preserve">    Мобилизационная и вневойсковая подготовка</t>
  </si>
  <si>
    <t>0203</t>
  </si>
  <si>
    <t xml:space="preserve">      Осуществление первичного воинского учета органами местного самоуправления поселений, муниципальных и городских округов</t>
  </si>
  <si>
    <t>0309</t>
  </si>
  <si>
    <t xml:space="preserve">      Опахивание населенных пунктов минерализованной полосой</t>
  </si>
  <si>
    <t>10 0 01 00100</t>
  </si>
  <si>
    <t xml:space="preserve">      Предупреждение и ликвидация пожаров</t>
  </si>
  <si>
    <t xml:space="preserve">      Проведение мероприятий по борьбе с борщевиком Сосновского</t>
  </si>
  <si>
    <t>0500</t>
  </si>
  <si>
    <t xml:space="preserve">    Благоустройство</t>
  </si>
  <si>
    <t xml:space="preserve">      Потребление электроэнергии объектами уличного освещения</t>
  </si>
  <si>
    <t xml:space="preserve">      Содержание объектов уличного освещения</t>
  </si>
  <si>
    <t xml:space="preserve">      Содержание и ремонт пешеходных дорожек, тротуаров, детских и спортивных площадок</t>
  </si>
  <si>
    <t xml:space="preserve">      Содержание в чистоте территории сельского поселения</t>
  </si>
  <si>
    <t xml:space="preserve">      Окашивание травы на территории сельского поселения</t>
  </si>
  <si>
    <t xml:space="preserve">      Спиливание и утилизация деревьев</t>
  </si>
  <si>
    <t>0705</t>
  </si>
  <si>
    <t xml:space="preserve">      Профессиональная подготовка, переподготовка и повышение квалификации</t>
  </si>
  <si>
    <t xml:space="preserve">    Социальное обеспечение населения</t>
  </si>
  <si>
    <t>1003</t>
  </si>
  <si>
    <t xml:space="preserve">      Пособия по социальной помощи населению</t>
  </si>
  <si>
    <t>03 1 01 00200</t>
  </si>
  <si>
    <t xml:space="preserve">        Иные пенсии, социальные доплаты к пенсиям</t>
  </si>
  <si>
    <t xml:space="preserve">  Учреждение: Администрация муниципального района "Город Людиново и Людиновский район"</t>
  </si>
  <si>
    <t xml:space="preserve">      Социальная поддержка работников культуры, проживающих и работающих в сельской местности</t>
  </si>
  <si>
    <t>03 0 04 01500</t>
  </si>
  <si>
    <t xml:space="preserve">        Иные межбюджетные трансферты</t>
  </si>
  <si>
    <t xml:space="preserve">    Другие вопросы в области физической культуры и спорта</t>
  </si>
  <si>
    <t>1105</t>
  </si>
  <si>
    <t xml:space="preserve">      Развитие физической культуры и спорта в сельских поселениях Людиновского района</t>
  </si>
  <si>
    <t xml:space="preserve">  Учреждение: Отдел культуры администрации муниципального района "Город Людиново и Людиновский район"</t>
  </si>
  <si>
    <t xml:space="preserve">    Культура</t>
  </si>
  <si>
    <t>0801</t>
  </si>
  <si>
    <t xml:space="preserve">      Содержание казенных учреждений культуры сельских поселений</t>
  </si>
  <si>
    <t>11 0 03 03300</t>
  </si>
  <si>
    <t>Итого</t>
  </si>
  <si>
    <t>собственн</t>
  </si>
  <si>
    <t>норматив</t>
  </si>
  <si>
    <t>разница</t>
  </si>
  <si>
    <t>51 0 21 00000</t>
  </si>
  <si>
    <t>Общегосудармвенные вопросы</t>
  </si>
  <si>
    <t xml:space="preserve">      Текущий ремонт и содержание автомобильных дорог общего пользования (чистка дорог от снега)</t>
  </si>
  <si>
    <t>0409</t>
  </si>
  <si>
    <t>24 1 03 01010</t>
  </si>
  <si>
    <t xml:space="preserve">      Текущий ремонт и содержание автомобильных дорог общего пользования (грейдирование дорог)</t>
  </si>
  <si>
    <t>24 1 03 01020</t>
  </si>
  <si>
    <t xml:space="preserve">      Текущий ремонт и содержание автомобильных дорог общего пользования (текущий ремонт)</t>
  </si>
  <si>
    <t>24 1 03 01030</t>
  </si>
  <si>
    <t xml:space="preserve">    Дорожное хозяйство (дорожные фонды)</t>
  </si>
  <si>
    <t>0502</t>
  </si>
  <si>
    <t xml:space="preserve">      Проведение мероприятий по нормативному содержанию независимых источников водоснабжения в поселениях</t>
  </si>
  <si>
    <t>02 1 02 03000</t>
  </si>
  <si>
    <t xml:space="preserve">    Другие вопросы в области национальной экономики</t>
  </si>
  <si>
    <t>0412</t>
  </si>
  <si>
    <t xml:space="preserve">      Содержание мест захоронения на территории сельских поселений Людиновского района</t>
  </si>
  <si>
    <t>48 2 01 03000</t>
  </si>
  <si>
    <t>Установка, содержание и обслуживание контейнерных площадок</t>
  </si>
  <si>
    <t>12 0 04 01000</t>
  </si>
  <si>
    <t>Ликвидация несанкционированных свалок бытовых отходов на территории сельского поселения</t>
  </si>
  <si>
    <t>12 0 03 01000</t>
  </si>
  <si>
    <t>51 0 21 01500</t>
  </si>
  <si>
    <t>Ремонт лестничного пролета к Святому источнику в д. Погост</t>
  </si>
  <si>
    <t>48 0 01 00260</t>
  </si>
  <si>
    <t xml:space="preserve">     Благоустройство территории памятника «Скорбящая мать» по ул. Горчакова д. Манино Людиновского района</t>
  </si>
  <si>
    <t>Уточненные бюджетные назначения на год</t>
  </si>
  <si>
    <t>% исполнения к году</t>
  </si>
  <si>
    <t>51 0 01 00000</t>
  </si>
  <si>
    <t>Муниципальное образование сельское поселение " Деревня Манино"</t>
  </si>
  <si>
    <t>Неисполненные назначения</t>
  </si>
  <si>
    <t>Раздел Подраздел</t>
  </si>
  <si>
    <t>Исполнено на 01.07.2025 г.</t>
  </si>
  <si>
    <t>51 0 21 00240</t>
  </si>
  <si>
    <t>Прочая закупка товаров, работ и услуг</t>
  </si>
  <si>
    <t>Уплата иных платежей</t>
  </si>
  <si>
    <t>2416,00</t>
  </si>
  <si>
    <t xml:space="preserve">  Текущий ремонт и содержание автомобильных дорог общего пользования (паспортизация дорог)</t>
  </si>
  <si>
    <t xml:space="preserve"> Прочая закупка товаров, работ и услуг</t>
  </si>
  <si>
    <t>24 1 03 01050</t>
  </si>
  <si>
    <t>Текущий ремонт и содержание автомобильных дорог общего пользования (текущий ремонт)(осуществляемых за счет бюджетных ассигнований)</t>
  </si>
  <si>
    <t>24 1 09 9Д030</t>
  </si>
  <si>
    <t>1 367 259,85</t>
  </si>
  <si>
    <t>65 000,00</t>
  </si>
  <si>
    <t>52 000,00</t>
  </si>
  <si>
    <t>150 000,00</t>
  </si>
  <si>
    <t>Реализация мероприятий по благоустройству сельских территорий</t>
  </si>
  <si>
    <t>48 2 01 S8550</t>
  </si>
  <si>
    <t xml:space="preserve">      Реализация проектов развития общественной инфраструктуры муниципальных образований , основанных на местных инициативах</t>
  </si>
  <si>
    <t xml:space="preserve">       Централбный аппарат</t>
  </si>
  <si>
    <t xml:space="preserve">         Прочая закупка товаров, работ и услуг</t>
  </si>
  <si>
    <t>Национальная безопасность и правоохранительная деятельность</t>
  </si>
  <si>
    <t>Национальная экономика</t>
  </si>
  <si>
    <t>5 581 240,78</t>
  </si>
  <si>
    <t>3 797 000,00</t>
  </si>
  <si>
    <t>Национальная оборона</t>
  </si>
  <si>
    <t>Защита населения и территории от чрезвычайных ситуаций природного и техногенного характера, гражданская оборона</t>
  </si>
  <si>
    <t>Жилищно-коммунальное хозяйство</t>
  </si>
  <si>
    <t>Образование</t>
  </si>
  <si>
    <t>Профессиональная подготовка, переподготовка и повышение квалификации</t>
  </si>
  <si>
    <t>Культура, кинематография</t>
  </si>
  <si>
    <t>Физическая культура и спорт</t>
  </si>
  <si>
    <t>0100</t>
  </si>
  <si>
    <t>0200</t>
  </si>
  <si>
    <t>0300</t>
  </si>
  <si>
    <t>268 892,00</t>
  </si>
  <si>
    <t>0400</t>
  </si>
  <si>
    <t>0700</t>
  </si>
  <si>
    <t>10 000,00</t>
  </si>
  <si>
    <t>0800</t>
  </si>
  <si>
    <t>1100</t>
  </si>
  <si>
    <t>1 500,00</t>
  </si>
  <si>
    <t>Коммунальное хозяйство</t>
  </si>
  <si>
    <t>Социальная политика</t>
  </si>
  <si>
    <t>Исполнение расходов бюджета   сельского поселения "Деревня Манино" за девять месяцев 2025 года (руб.)</t>
  </si>
  <si>
    <t>3 269 450,36</t>
  </si>
  <si>
    <t>60059,16</t>
  </si>
  <si>
    <t>48047,33</t>
  </si>
  <si>
    <t>138598,08</t>
  </si>
  <si>
    <t>3 567 098,47</t>
  </si>
  <si>
    <t>165 319,00</t>
  </si>
  <si>
    <t>99 756,84</t>
  </si>
  <si>
    <t>678 000,00</t>
  </si>
  <si>
    <t>161 991,28</t>
  </si>
  <si>
    <t>5000,00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</si>
  <si>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№ 16 от 08.10.2025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"Об исполнении бюджета сельского поседения "Деревня Манино" за девять месяцев  2025 г."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</si>
</sst>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00000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sz val="9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charset val="204"/>
    </font>
    <font>
      <b/>
      <sz val="14"/>
      <color rgb="FF000000"/>
      <name val="Arial Cyr"/>
      <charset val="204"/>
    </font>
    <font>
      <b/>
      <sz val="11"/>
      <color theme="1"/>
      <name val="Cambria"/>
      <family val="1"/>
      <charset val="204"/>
      <scheme val="maj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C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1" fontId="2" fillId="0" borderId="0"/>
    <xf numFmtId="164" fontId="3" fillId="0" borderId="2" applyBorder="0">
      <alignment wrapText="1"/>
    </xf>
    <xf numFmtId="164" fontId="4" fillId="0" borderId="1">
      <alignment wrapText="1"/>
    </xf>
    <xf numFmtId="0" fontId="9" fillId="0" borderId="3">
      <alignment horizontal="center" vertical="center" wrapText="1"/>
    </xf>
    <xf numFmtId="0" fontId="10" fillId="0" borderId="4">
      <alignment horizontal="center" vertical="center" shrinkToFit="1"/>
    </xf>
    <xf numFmtId="0" fontId="10" fillId="0" borderId="4">
      <alignment horizontal="left" vertical="top" wrapText="1"/>
    </xf>
    <xf numFmtId="4" fontId="10" fillId="3" borderId="4">
      <alignment horizontal="right" vertical="top" shrinkToFit="1"/>
    </xf>
    <xf numFmtId="4" fontId="10" fillId="0" borderId="4">
      <alignment horizontal="right" vertical="top" shrinkToFit="1"/>
    </xf>
    <xf numFmtId="0" fontId="9" fillId="0" borderId="5">
      <alignment horizontal="left"/>
    </xf>
    <xf numFmtId="4" fontId="9" fillId="5" borderId="4">
      <alignment horizontal="right" vertical="top" shrinkToFit="1"/>
    </xf>
  </cellStyleXfs>
  <cellXfs count="63">
    <xf numFmtId="0" fontId="0" fillId="0" borderId="0" xfId="0"/>
    <xf numFmtId="0" fontId="6" fillId="0" borderId="0" xfId="0" applyFont="1"/>
    <xf numFmtId="2" fontId="6" fillId="0" borderId="0" xfId="0" applyNumberFormat="1" applyFont="1"/>
    <xf numFmtId="0" fontId="10" fillId="0" borderId="4" xfId="6" applyNumberFormat="1" applyProtection="1">
      <alignment horizontal="center" vertical="center" shrinkToFit="1"/>
    </xf>
    <xf numFmtId="0" fontId="11" fillId="2" borderId="4" xfId="7" quotePrefix="1" applyNumberFormat="1" applyFont="1" applyFill="1" applyProtection="1">
      <alignment horizontal="left" vertical="top" wrapText="1"/>
    </xf>
    <xf numFmtId="0" fontId="11" fillId="2" borderId="4" xfId="7" applyNumberFormat="1" applyFont="1" applyFill="1" applyProtection="1">
      <alignment horizontal="left" vertical="top" wrapText="1"/>
    </xf>
    <xf numFmtId="4" fontId="11" fillId="2" borderId="4" xfId="8" applyNumberFormat="1" applyFont="1" applyFill="1" applyProtection="1">
      <alignment horizontal="right" vertical="top" shrinkToFit="1"/>
    </xf>
    <xf numFmtId="0" fontId="11" fillId="4" borderId="4" xfId="7" quotePrefix="1" applyNumberFormat="1" applyFont="1" applyFill="1" applyProtection="1">
      <alignment horizontal="left" vertical="top" wrapText="1"/>
    </xf>
    <xf numFmtId="0" fontId="11" fillId="4" borderId="4" xfId="7" applyNumberFormat="1" applyFont="1" applyFill="1" applyProtection="1">
      <alignment horizontal="left" vertical="top" wrapText="1"/>
    </xf>
    <xf numFmtId="0" fontId="10" fillId="0" borderId="4" xfId="7" quotePrefix="1" applyNumberFormat="1" applyProtection="1">
      <alignment horizontal="left" vertical="top" wrapText="1"/>
    </xf>
    <xf numFmtId="0" fontId="10" fillId="0" borderId="4" xfId="7" applyNumberFormat="1" applyProtection="1">
      <alignment horizontal="left" vertical="top" wrapText="1"/>
    </xf>
    <xf numFmtId="4" fontId="11" fillId="4" borderId="4" xfId="8" applyNumberFormat="1" applyFont="1" applyFill="1" applyProtection="1">
      <alignment horizontal="right" vertical="top" shrinkToFit="1"/>
    </xf>
    <xf numFmtId="4" fontId="10" fillId="3" borderId="4" xfId="8" applyNumberFormat="1" applyProtection="1">
      <alignment horizontal="right" vertical="top" shrinkToFit="1"/>
    </xf>
    <xf numFmtId="0" fontId="9" fillId="0" borderId="5" xfId="10" applyNumberFormat="1" applyProtection="1">
      <alignment horizontal="left"/>
    </xf>
    <xf numFmtId="4" fontId="9" fillId="5" borderId="4" xfId="11" applyNumberFormat="1" applyProtection="1">
      <alignment horizontal="right" vertical="top" shrinkToFi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0" fillId="0" borderId="0" xfId="0" applyNumberFormat="1"/>
    <xf numFmtId="0" fontId="10" fillId="0" borderId="7" xfId="7" applyNumberFormat="1" applyFill="1" applyBorder="1" applyProtection="1">
      <alignment horizontal="left" vertical="top" wrapText="1"/>
    </xf>
    <xf numFmtId="49" fontId="11" fillId="4" borderId="4" xfId="7" applyNumberFormat="1" applyFont="1" applyFill="1" applyProtection="1">
      <alignment horizontal="left" vertical="top" wrapText="1"/>
    </xf>
    <xf numFmtId="4" fontId="11" fillId="4" borderId="4" xfId="9" applyNumberFormat="1" applyFont="1" applyFill="1" applyProtection="1">
      <alignment horizontal="right" vertical="top" shrinkToFit="1"/>
    </xf>
    <xf numFmtId="0" fontId="12" fillId="2" borderId="4" xfId="7" quotePrefix="1" applyNumberFormat="1" applyFont="1" applyFill="1" applyProtection="1">
      <alignment horizontal="left" vertical="top" wrapText="1"/>
    </xf>
    <xf numFmtId="4" fontId="13" fillId="0" borderId="8" xfId="0" applyNumberFormat="1" applyFont="1" applyBorder="1"/>
    <xf numFmtId="49" fontId="10" fillId="0" borderId="4" xfId="7" quotePrefix="1" applyNumberFormat="1" applyProtection="1">
      <alignment horizontal="left" vertical="top" wrapText="1"/>
    </xf>
    <xf numFmtId="49" fontId="10" fillId="0" borderId="4" xfId="7" applyNumberFormat="1" applyProtection="1">
      <alignment horizontal="left" vertical="top" wrapText="1"/>
    </xf>
    <xf numFmtId="49" fontId="10" fillId="3" borderId="4" xfId="8" applyNumberFormat="1" applyProtection="1">
      <alignment horizontal="right" vertical="top" shrinkToFit="1"/>
    </xf>
    <xf numFmtId="49" fontId="11" fillId="2" borderId="4" xfId="7" applyNumberFormat="1" applyFont="1" applyFill="1" applyProtection="1">
      <alignment horizontal="left" vertical="top" wrapText="1"/>
    </xf>
    <xf numFmtId="4" fontId="11" fillId="2" borderId="4" xfId="9" applyNumberFormat="1" applyFont="1" applyFill="1" applyProtection="1">
      <alignment horizontal="right" vertical="top" shrinkToFit="1"/>
    </xf>
    <xf numFmtId="4" fontId="11" fillId="3" borderId="4" xfId="8" applyNumberFormat="1" applyFont="1" applyProtection="1">
      <alignment horizontal="right" vertical="top" shrinkToFit="1"/>
    </xf>
    <xf numFmtId="0" fontId="11" fillId="0" borderId="4" xfId="7" applyNumberFormat="1" applyFont="1" applyProtection="1">
      <alignment horizontal="left" vertical="top" wrapText="1"/>
    </xf>
    <xf numFmtId="0" fontId="11" fillId="0" borderId="4" xfId="7" quotePrefix="1" applyNumberFormat="1" applyFont="1" applyProtection="1">
      <alignment horizontal="left" vertical="top" wrapText="1"/>
    </xf>
    <xf numFmtId="49" fontId="11" fillId="0" borderId="4" xfId="7" quotePrefix="1" applyNumberFormat="1" applyFont="1" applyProtection="1">
      <alignment horizontal="left" vertical="top" wrapText="1"/>
    </xf>
    <xf numFmtId="49" fontId="11" fillId="3" borderId="4" xfId="8" applyNumberFormat="1" applyFont="1" applyProtection="1">
      <alignment horizontal="right" vertical="top" shrinkToFit="1"/>
    </xf>
    <xf numFmtId="49" fontId="11" fillId="0" borderId="4" xfId="7" applyNumberFormat="1" applyFont="1" applyProtection="1">
      <alignment horizontal="left" vertical="top" wrapText="1"/>
    </xf>
    <xf numFmtId="49" fontId="11" fillId="2" borderId="4" xfId="8" applyNumberFormat="1" applyFont="1" applyFill="1" applyProtection="1">
      <alignment horizontal="right" vertical="top" shrinkToFi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2" borderId="4" xfId="7" quotePrefix="1" applyNumberFormat="1" applyFont="1" applyFill="1" applyProtection="1">
      <alignment horizontal="left" vertical="top" wrapText="1"/>
    </xf>
    <xf numFmtId="0" fontId="14" fillId="2" borderId="4" xfId="7" applyNumberFormat="1" applyFont="1" applyFill="1" applyProtection="1">
      <alignment horizontal="left" vertical="top" wrapText="1"/>
    </xf>
    <xf numFmtId="0" fontId="14" fillId="4" borderId="4" xfId="7" quotePrefix="1" applyNumberFormat="1" applyFont="1" applyFill="1" applyProtection="1">
      <alignment horizontal="left" vertical="top" wrapText="1"/>
    </xf>
    <xf numFmtId="0" fontId="15" fillId="0" borderId="4" xfId="7" quotePrefix="1" applyNumberFormat="1" applyFont="1" applyProtection="1">
      <alignment horizontal="left" vertical="top" wrapText="1"/>
    </xf>
    <xf numFmtId="0" fontId="16" fillId="0" borderId="4" xfId="7" quotePrefix="1" applyNumberFormat="1" applyFont="1" applyProtection="1">
      <alignment horizontal="left" vertical="top" wrapText="1"/>
    </xf>
    <xf numFmtId="0" fontId="16" fillId="0" borderId="4" xfId="7" applyNumberFormat="1" applyFont="1" applyProtection="1">
      <alignment horizontal="left" vertical="top" wrapText="1"/>
    </xf>
    <xf numFmtId="0" fontId="14" fillId="0" borderId="4" xfId="7" applyNumberFormat="1" applyFont="1" applyAlignment="1" applyProtection="1">
      <alignment horizontal="center" vertical="top" wrapText="1"/>
    </xf>
    <xf numFmtId="0" fontId="15" fillId="0" borderId="4" xfId="7" applyNumberFormat="1" applyFont="1" applyProtection="1">
      <alignment horizontal="left" vertical="top" wrapText="1"/>
    </xf>
    <xf numFmtId="0" fontId="16" fillId="0" borderId="4" xfId="7" quotePrefix="1" applyNumberFormat="1" applyFont="1" applyAlignment="1" applyProtection="1">
      <alignment horizontal="center" vertical="top" wrapText="1"/>
    </xf>
    <xf numFmtId="0" fontId="17" fillId="0" borderId="4" xfId="7" quotePrefix="1" applyNumberFormat="1" applyFont="1" applyProtection="1">
      <alignment horizontal="left" vertical="top" wrapText="1"/>
    </xf>
    <xf numFmtId="0" fontId="14" fillId="0" borderId="5" xfId="10" applyNumberFormat="1" applyFont="1" applyProtection="1">
      <alignment horizontal="left"/>
    </xf>
    <xf numFmtId="0" fontId="18" fillId="0" borderId="0" xfId="0" applyFont="1"/>
    <xf numFmtId="165" fontId="14" fillId="0" borderId="0" xfId="0" applyNumberFormat="1" applyFont="1" applyAlignment="1">
      <alignment wrapText="1"/>
    </xf>
    <xf numFmtId="0" fontId="14" fillId="4" borderId="4" xfId="7" applyNumberFormat="1" applyFont="1" applyFill="1" applyAlignment="1" applyProtection="1">
      <alignment horizontal="center" vertical="top" wrapText="1"/>
    </xf>
    <xf numFmtId="49" fontId="11" fillId="0" borderId="10" xfId="7" applyNumberFormat="1" applyFont="1" applyBorder="1" applyProtection="1">
      <alignment horizontal="left" vertical="top" wrapText="1"/>
    </xf>
    <xf numFmtId="0" fontId="16" fillId="0" borderId="3" xfId="7" quotePrefix="1" applyNumberFormat="1" applyFont="1" applyBorder="1" applyProtection="1">
      <alignment horizontal="left" vertical="top" wrapText="1"/>
    </xf>
    <xf numFmtId="0" fontId="14" fillId="0" borderId="8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4" fontId="19" fillId="3" borderId="4" xfId="8" applyNumberFormat="1" applyFont="1" applyProtection="1">
      <alignment horizontal="right" vertical="top" shrinkToFit="1"/>
    </xf>
    <xf numFmtId="0" fontId="9" fillId="0" borderId="3" xfId="5" applyNumberFormat="1" applyProtection="1">
      <alignment horizontal="center" vertical="center" wrapText="1"/>
    </xf>
    <xf numFmtId="0" fontId="9" fillId="0" borderId="9" xfId="5" applyNumberFormat="1" applyBorder="1" applyProtection="1">
      <alignment horizontal="center" vertical="center" wrapText="1"/>
    </xf>
    <xf numFmtId="0" fontId="9" fillId="0" borderId="3" xfId="5" applyNumberFormat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</cellXfs>
  <cellStyles count="12">
    <cellStyle name="st24" xfId="5"/>
    <cellStyle name="xl23" xfId="6"/>
    <cellStyle name="xl24" xfId="10"/>
    <cellStyle name="xl31" xfId="11"/>
    <cellStyle name="xl34" xfId="7"/>
    <cellStyle name="xl36" xfId="8"/>
    <cellStyle name="xl38" xfId="9"/>
    <cellStyle name="ЗГ1" xfId="4"/>
    <cellStyle name="ЗГ2" xfId="3"/>
    <cellStyle name="Обычный" xfId="0" builtinId="0"/>
    <cellStyle name="Обычный 2" xfId="1"/>
    <cellStyle name="ТЕКСТ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86;&#1093;&#1086;&#1076;&#1099;%20&#1087;&#1088;&#1080;&#1083;%20&#8470;2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"/>
      <sheetName val="2026_2027"/>
    </sheetNames>
    <sheetDataSet>
      <sheetData sheetId="0">
        <row r="6">
          <cell r="C6">
            <v>2403850</v>
          </cell>
        </row>
        <row r="20">
          <cell r="C20">
            <v>70850</v>
          </cell>
        </row>
        <row r="29">
          <cell r="C29">
            <v>274000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2"/>
  <sheetViews>
    <sheetView tabSelected="1" view="pageBreakPreview" zoomScaleSheetLayoutView="100" workbookViewId="0">
      <selection activeCell="A2" sqref="A2:I2"/>
    </sheetView>
  </sheetViews>
  <sheetFormatPr defaultRowHeight="15"/>
  <cols>
    <col min="1" max="1" width="46.28515625" customWidth="1"/>
    <col min="2" max="2" width="5" customWidth="1"/>
    <col min="3" max="3" width="8.140625" customWidth="1"/>
    <col min="4" max="4" width="13.85546875" customWidth="1"/>
    <col min="5" max="5" width="6.28515625" customWidth="1"/>
    <col min="6" max="6" width="14.42578125" customWidth="1"/>
    <col min="7" max="7" width="15.28515625" customWidth="1"/>
    <col min="8" max="8" width="17.28515625" customWidth="1"/>
    <col min="9" max="9" width="15.28515625" customWidth="1"/>
    <col min="10" max="10" width="11.140625" customWidth="1"/>
    <col min="11" max="11" width="18.42578125" hidden="1" customWidth="1"/>
    <col min="12" max="12" width="13.5703125" hidden="1" customWidth="1"/>
    <col min="13" max="13" width="17.5703125" customWidth="1"/>
  </cols>
  <sheetData>
    <row r="1" spans="1:13" s="1" customFormat="1" ht="68.25" customHeight="1">
      <c r="A1" s="61" t="s">
        <v>178</v>
      </c>
      <c r="B1" s="61"/>
      <c r="C1" s="61"/>
      <c r="D1" s="61"/>
      <c r="E1" s="61"/>
      <c r="F1" s="61"/>
      <c r="G1" s="61"/>
      <c r="H1" s="61"/>
      <c r="I1" s="61"/>
      <c r="J1" s="15"/>
      <c r="K1" s="2"/>
      <c r="L1" s="2"/>
      <c r="M1" s="2"/>
    </row>
    <row r="2" spans="1:13" s="1" customFormat="1" ht="15.75">
      <c r="A2" s="61"/>
      <c r="B2" s="61"/>
      <c r="C2" s="61"/>
      <c r="D2" s="61"/>
      <c r="E2" s="61"/>
      <c r="F2" s="61"/>
      <c r="G2" s="61"/>
      <c r="H2" s="61"/>
      <c r="I2" s="61"/>
      <c r="J2" s="16"/>
      <c r="K2" s="2"/>
      <c r="L2" s="2"/>
      <c r="M2" s="2"/>
    </row>
    <row r="3" spans="1:13" s="1" customFormat="1" ht="15.75">
      <c r="A3" s="61"/>
      <c r="B3" s="61"/>
      <c r="C3" s="61"/>
      <c r="D3" s="61"/>
      <c r="E3" s="61"/>
      <c r="F3" s="61"/>
      <c r="G3" s="61"/>
      <c r="H3" s="61"/>
      <c r="I3" s="61"/>
      <c r="J3" s="15"/>
      <c r="K3" s="2"/>
      <c r="L3" s="2"/>
      <c r="M3" s="2"/>
    </row>
    <row r="4" spans="1:13" s="1" customFormat="1" ht="15.75">
      <c r="A4" s="61"/>
      <c r="B4" s="61"/>
      <c r="C4" s="61"/>
      <c r="D4" s="61"/>
      <c r="E4" s="61"/>
      <c r="F4" s="61"/>
      <c r="G4" s="61"/>
      <c r="H4" s="61"/>
      <c r="I4" s="61"/>
      <c r="J4" s="15"/>
      <c r="K4" s="2"/>
      <c r="L4" s="2"/>
      <c r="M4" s="2"/>
    </row>
    <row r="5" spans="1:13" s="1" customFormat="1" ht="51" customHeight="1">
      <c r="A5" s="62" t="s">
        <v>167</v>
      </c>
      <c r="B5" s="62"/>
      <c r="C5" s="62"/>
      <c r="D5" s="62"/>
      <c r="E5" s="62"/>
      <c r="F5" s="62"/>
      <c r="G5" s="62"/>
      <c r="H5" s="62"/>
      <c r="I5" s="62"/>
      <c r="J5" s="17"/>
      <c r="K5" s="2"/>
      <c r="L5" s="2"/>
      <c r="M5" s="2"/>
    </row>
    <row r="6" spans="1:13" ht="15" customHeight="1">
      <c r="A6" s="57" t="s">
        <v>0</v>
      </c>
      <c r="B6" s="57" t="s">
        <v>28</v>
      </c>
      <c r="C6" s="57" t="s">
        <v>124</v>
      </c>
      <c r="D6" s="57" t="s">
        <v>29</v>
      </c>
      <c r="E6" s="57" t="s">
        <v>30</v>
      </c>
      <c r="F6" s="57" t="s">
        <v>119</v>
      </c>
      <c r="G6" s="59" t="s">
        <v>125</v>
      </c>
      <c r="H6" s="59" t="s">
        <v>123</v>
      </c>
      <c r="I6" s="57" t="s">
        <v>120</v>
      </c>
    </row>
    <row r="7" spans="1:13" ht="54" customHeight="1">
      <c r="A7" s="58"/>
      <c r="B7" s="58"/>
      <c r="C7" s="58"/>
      <c r="D7" s="58"/>
      <c r="E7" s="58"/>
      <c r="F7" s="58"/>
      <c r="G7" s="60"/>
      <c r="H7" s="60"/>
      <c r="I7" s="58"/>
    </row>
    <row r="8" spans="1:13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9</v>
      </c>
      <c r="G8" s="3"/>
      <c r="H8" s="3"/>
      <c r="I8" s="3">
        <v>9</v>
      </c>
    </row>
    <row r="9" spans="1:13" ht="25.5">
      <c r="A9" s="38" t="s">
        <v>122</v>
      </c>
      <c r="B9" s="4" t="s">
        <v>1</v>
      </c>
      <c r="C9" s="5"/>
      <c r="D9" s="5"/>
      <c r="E9" s="5"/>
      <c r="F9" s="6">
        <v>21335328.710000001</v>
      </c>
      <c r="G9" s="6">
        <v>16366837.59</v>
      </c>
      <c r="H9" s="6">
        <f>F9-G9</f>
        <v>4968491.120000001</v>
      </c>
      <c r="I9" s="6">
        <f>G9/F9*100</f>
        <v>76.712376042881232</v>
      </c>
      <c r="K9" s="18"/>
      <c r="M9" s="23"/>
    </row>
    <row r="10" spans="1:13">
      <c r="A10" s="39" t="s">
        <v>95</v>
      </c>
      <c r="B10" s="4" t="s">
        <v>1</v>
      </c>
      <c r="C10" s="27" t="s">
        <v>155</v>
      </c>
      <c r="D10" s="27"/>
      <c r="E10" s="27"/>
      <c r="F10" s="35" t="s">
        <v>146</v>
      </c>
      <c r="G10" s="35" t="s">
        <v>172</v>
      </c>
      <c r="H10" s="6">
        <f>F10-G10</f>
        <v>2014142.31</v>
      </c>
      <c r="I10" s="6">
        <f>G10/F10*100</f>
        <v>63.912284214335578</v>
      </c>
      <c r="K10" s="18"/>
    </row>
    <row r="11" spans="1:13" ht="51">
      <c r="A11" s="40" t="s">
        <v>31</v>
      </c>
      <c r="B11" s="7" t="s">
        <v>1</v>
      </c>
      <c r="C11" s="7" t="s">
        <v>32</v>
      </c>
      <c r="D11" s="8"/>
      <c r="E11" s="8"/>
      <c r="F11" s="11">
        <f t="shared" ref="F11:F12" si="0">F12</f>
        <v>126000</v>
      </c>
      <c r="G11" s="11">
        <v>122262</v>
      </c>
      <c r="H11" s="11">
        <f>F11-G11</f>
        <v>3738</v>
      </c>
      <c r="I11" s="11">
        <f>G11/F11*100</f>
        <v>97.033333333333331</v>
      </c>
      <c r="K11">
        <f>'[1]2025'!$C$29</f>
        <v>274000</v>
      </c>
      <c r="L11" s="18">
        <f>K11-I9</f>
        <v>273923.28762395709</v>
      </c>
      <c r="M11" s="18"/>
    </row>
    <row r="12" spans="1:13" ht="25.5">
      <c r="A12" s="41" t="s">
        <v>33</v>
      </c>
      <c r="B12" s="9" t="s">
        <v>1</v>
      </c>
      <c r="C12" s="9" t="s">
        <v>32</v>
      </c>
      <c r="D12" s="9" t="s">
        <v>4</v>
      </c>
      <c r="E12" s="10"/>
      <c r="F12" s="12">
        <f t="shared" si="0"/>
        <v>126000</v>
      </c>
      <c r="G12" s="12">
        <v>122262</v>
      </c>
      <c r="H12" s="12">
        <f>F12-G12</f>
        <v>3738</v>
      </c>
      <c r="I12" s="12">
        <f>G12/F12*100</f>
        <v>97.033333333333331</v>
      </c>
    </row>
    <row r="13" spans="1:13" ht="63.75">
      <c r="A13" s="42" t="s">
        <v>34</v>
      </c>
      <c r="B13" s="9" t="s">
        <v>1</v>
      </c>
      <c r="C13" s="9" t="s">
        <v>32</v>
      </c>
      <c r="D13" s="9" t="s">
        <v>4</v>
      </c>
      <c r="E13" s="9" t="s">
        <v>35</v>
      </c>
      <c r="F13" s="12">
        <v>126000</v>
      </c>
      <c r="G13" s="12">
        <v>122262</v>
      </c>
      <c r="H13" s="12">
        <f>F13-G13</f>
        <v>3738</v>
      </c>
      <c r="I13" s="12">
        <f>G13/F13*100</f>
        <v>97.033333333333331</v>
      </c>
      <c r="K13" s="18">
        <f>I11+I14+I32+I101</f>
        <v>292.46485926290899</v>
      </c>
      <c r="L13" s="18">
        <f>L11-L12</f>
        <v>273923.28762395709</v>
      </c>
    </row>
    <row r="14" spans="1:13" ht="63.75">
      <c r="A14" s="40" t="s">
        <v>36</v>
      </c>
      <c r="B14" s="7" t="s">
        <v>1</v>
      </c>
      <c r="C14" s="7" t="s">
        <v>37</v>
      </c>
      <c r="D14" s="8"/>
      <c r="E14" s="8"/>
      <c r="F14" s="11">
        <v>5302824.78</v>
      </c>
      <c r="G14" s="11">
        <v>3344001.47</v>
      </c>
      <c r="H14" s="29">
        <f t="shared" ref="H14" si="1">F14-G14</f>
        <v>1958823.31</v>
      </c>
      <c r="I14" s="29">
        <f t="shared" ref="I14" si="2">G14/F14*100</f>
        <v>63.060757402585722</v>
      </c>
      <c r="K14" t="s">
        <v>91</v>
      </c>
      <c r="L14" s="18">
        <f>'[1]2025'!$C$6+'[1]2025'!$C$20</f>
        <v>2474700</v>
      </c>
    </row>
    <row r="15" spans="1:13">
      <c r="A15" s="41" t="s">
        <v>38</v>
      </c>
      <c r="B15" s="9" t="s">
        <v>1</v>
      </c>
      <c r="C15" s="9" t="s">
        <v>37</v>
      </c>
      <c r="D15" s="9" t="s">
        <v>121</v>
      </c>
      <c r="E15" s="10"/>
      <c r="F15" s="12">
        <v>5302824.78</v>
      </c>
      <c r="G15" s="12">
        <v>3344001.47</v>
      </c>
      <c r="H15" s="56">
        <f t="shared" ref="H15:H78" si="3">F15-G15</f>
        <v>1958823.31</v>
      </c>
      <c r="I15" s="56">
        <f t="shared" ref="I15:I78" si="4">G15/F15*100</f>
        <v>63.060757402585722</v>
      </c>
      <c r="K15" t="s">
        <v>92</v>
      </c>
      <c r="L15" s="18">
        <f>L14*57/100</f>
        <v>1410579</v>
      </c>
    </row>
    <row r="16" spans="1:13">
      <c r="A16" s="43" t="s">
        <v>142</v>
      </c>
      <c r="B16" s="9" t="s">
        <v>1</v>
      </c>
      <c r="C16" s="9" t="s">
        <v>37</v>
      </c>
      <c r="D16" s="9" t="s">
        <v>5</v>
      </c>
      <c r="E16" s="9"/>
      <c r="F16" s="12">
        <v>1501532.97</v>
      </c>
      <c r="G16" s="12">
        <v>847761.5</v>
      </c>
      <c r="H16" s="56">
        <f t="shared" si="3"/>
        <v>653771.47</v>
      </c>
      <c r="I16" s="56">
        <f t="shared" si="4"/>
        <v>56.459732615794643</v>
      </c>
      <c r="K16" s="19" t="s">
        <v>93</v>
      </c>
      <c r="L16" s="18">
        <f>L15-K13</f>
        <v>1410286.5351407372</v>
      </c>
    </row>
    <row r="17" spans="1:13">
      <c r="A17" s="43" t="s">
        <v>39</v>
      </c>
      <c r="B17" s="9" t="s">
        <v>1</v>
      </c>
      <c r="C17" s="9" t="s">
        <v>37</v>
      </c>
      <c r="D17" s="9" t="s">
        <v>5</v>
      </c>
      <c r="E17" s="9">
        <v>244</v>
      </c>
      <c r="F17" s="12">
        <v>1035462.5</v>
      </c>
      <c r="G17" s="12">
        <v>637587.26</v>
      </c>
      <c r="H17" s="56">
        <f t="shared" si="3"/>
        <v>397875.24</v>
      </c>
      <c r="I17" s="56">
        <f t="shared" si="4"/>
        <v>61.575118364981826</v>
      </c>
      <c r="M17" s="18"/>
    </row>
    <row r="18" spans="1:13">
      <c r="A18" s="42" t="s">
        <v>40</v>
      </c>
      <c r="B18" s="9" t="s">
        <v>1</v>
      </c>
      <c r="C18" s="9" t="s">
        <v>37</v>
      </c>
      <c r="D18" s="9" t="s">
        <v>5</v>
      </c>
      <c r="E18" s="9" t="s">
        <v>27</v>
      </c>
      <c r="F18" s="12">
        <v>461070.47</v>
      </c>
      <c r="G18" s="12">
        <v>206684.24</v>
      </c>
      <c r="H18" s="56">
        <f t="shared" si="3"/>
        <v>254386.22999999998</v>
      </c>
      <c r="I18" s="56">
        <f t="shared" si="4"/>
        <v>44.827039129181273</v>
      </c>
      <c r="J18" s="18"/>
    </row>
    <row r="19" spans="1:13">
      <c r="A19" s="42" t="s">
        <v>41</v>
      </c>
      <c r="B19" s="9" t="s">
        <v>1</v>
      </c>
      <c r="C19" s="9" t="s">
        <v>37</v>
      </c>
      <c r="D19" s="9" t="s">
        <v>5</v>
      </c>
      <c r="E19" s="9" t="s">
        <v>24</v>
      </c>
      <c r="F19" s="12">
        <v>5000</v>
      </c>
      <c r="G19" s="12">
        <v>2500</v>
      </c>
      <c r="H19" s="56">
        <f t="shared" si="3"/>
        <v>2500</v>
      </c>
      <c r="I19" s="56">
        <f t="shared" si="4"/>
        <v>50</v>
      </c>
    </row>
    <row r="20" spans="1:13" ht="25.5">
      <c r="A20" s="41" t="s">
        <v>42</v>
      </c>
      <c r="B20" s="9" t="s">
        <v>1</v>
      </c>
      <c r="C20" s="9" t="s">
        <v>37</v>
      </c>
      <c r="D20" s="9" t="s">
        <v>19</v>
      </c>
      <c r="E20" s="10"/>
      <c r="F20" s="12">
        <f>F21+F22</f>
        <v>1090233</v>
      </c>
      <c r="G20" s="12">
        <v>794287.39</v>
      </c>
      <c r="H20" s="56">
        <f t="shared" si="3"/>
        <v>295945.61</v>
      </c>
      <c r="I20" s="56">
        <f t="shared" si="4"/>
        <v>72.854829197061548</v>
      </c>
    </row>
    <row r="21" spans="1:13" ht="25.5">
      <c r="A21" s="42" t="s">
        <v>43</v>
      </c>
      <c r="B21" s="9" t="s">
        <v>1</v>
      </c>
      <c r="C21" s="9" t="s">
        <v>37</v>
      </c>
      <c r="D21" s="9" t="s">
        <v>19</v>
      </c>
      <c r="E21" s="9" t="s">
        <v>15</v>
      </c>
      <c r="F21" s="12">
        <v>837352</v>
      </c>
      <c r="G21" s="12">
        <v>611218.94999999995</v>
      </c>
      <c r="H21" s="56">
        <f t="shared" si="3"/>
        <v>226133.05000000005</v>
      </c>
      <c r="I21" s="56">
        <f t="shared" si="4"/>
        <v>72.994266449474054</v>
      </c>
    </row>
    <row r="22" spans="1:13" ht="51">
      <c r="A22" s="42" t="s">
        <v>44</v>
      </c>
      <c r="B22" s="9" t="s">
        <v>1</v>
      </c>
      <c r="C22" s="9" t="s">
        <v>37</v>
      </c>
      <c r="D22" s="9" t="s">
        <v>19</v>
      </c>
      <c r="E22" s="9" t="s">
        <v>16</v>
      </c>
      <c r="F22" s="12">
        <v>252881</v>
      </c>
      <c r="G22" s="12">
        <v>183068.44</v>
      </c>
      <c r="H22" s="56">
        <f t="shared" si="3"/>
        <v>69812.56</v>
      </c>
      <c r="I22" s="56">
        <f t="shared" si="4"/>
        <v>72.393117711492764</v>
      </c>
    </row>
    <row r="23" spans="1:13">
      <c r="A23" s="41" t="s">
        <v>45</v>
      </c>
      <c r="B23" s="9" t="s">
        <v>1</v>
      </c>
      <c r="C23" s="9" t="s">
        <v>37</v>
      </c>
      <c r="D23" s="9" t="s">
        <v>20</v>
      </c>
      <c r="E23" s="10"/>
      <c r="F23" s="12">
        <f>F24+F25</f>
        <v>1976204.81</v>
      </c>
      <c r="G23" s="12">
        <v>1340065.1200000001</v>
      </c>
      <c r="H23" s="56">
        <f t="shared" si="3"/>
        <v>636139.68999999994</v>
      </c>
      <c r="I23" s="56">
        <f t="shared" si="4"/>
        <v>67.81003230125728</v>
      </c>
    </row>
    <row r="24" spans="1:13" ht="25.5">
      <c r="A24" s="42" t="s">
        <v>43</v>
      </c>
      <c r="B24" s="9" t="s">
        <v>1</v>
      </c>
      <c r="C24" s="9" t="s">
        <v>37</v>
      </c>
      <c r="D24" s="9" t="s">
        <v>20</v>
      </c>
      <c r="E24" s="9" t="s">
        <v>15</v>
      </c>
      <c r="F24" s="12">
        <v>1517822.81</v>
      </c>
      <c r="G24" s="12">
        <v>1034278.11</v>
      </c>
      <c r="H24" s="56">
        <f t="shared" si="3"/>
        <v>483544.70000000007</v>
      </c>
      <c r="I24" s="56">
        <f t="shared" si="4"/>
        <v>68.142216811196818</v>
      </c>
    </row>
    <row r="25" spans="1:13" ht="51">
      <c r="A25" s="42" t="s">
        <v>44</v>
      </c>
      <c r="B25" s="9" t="s">
        <v>1</v>
      </c>
      <c r="C25" s="9" t="s">
        <v>37</v>
      </c>
      <c r="D25" s="9" t="s">
        <v>20</v>
      </c>
      <c r="E25" s="9" t="s">
        <v>16</v>
      </c>
      <c r="F25" s="12">
        <v>458382</v>
      </c>
      <c r="G25" s="12">
        <v>305787.01</v>
      </c>
      <c r="H25" s="56">
        <f t="shared" si="3"/>
        <v>152594.99</v>
      </c>
      <c r="I25" s="56">
        <f t="shared" si="4"/>
        <v>66.710082420339361</v>
      </c>
    </row>
    <row r="26" spans="1:13" ht="38.25">
      <c r="A26" s="41" t="s">
        <v>46</v>
      </c>
      <c r="B26" s="9" t="s">
        <v>1</v>
      </c>
      <c r="C26" s="9" t="s">
        <v>37</v>
      </c>
      <c r="D26" s="9" t="s">
        <v>6</v>
      </c>
      <c r="E26" s="10"/>
      <c r="F26" s="12">
        <f>F27+F28</f>
        <v>734854</v>
      </c>
      <c r="G26" s="12">
        <v>361887.46</v>
      </c>
      <c r="H26" s="56">
        <f t="shared" si="3"/>
        <v>372966.54</v>
      </c>
      <c r="I26" s="56">
        <f t="shared" si="4"/>
        <v>49.246171348322257</v>
      </c>
    </row>
    <row r="27" spans="1:13" ht="25.5">
      <c r="A27" s="42" t="s">
        <v>43</v>
      </c>
      <c r="B27" s="9" t="s">
        <v>1</v>
      </c>
      <c r="C27" s="9" t="s">
        <v>37</v>
      </c>
      <c r="D27" s="9" t="s">
        <v>6</v>
      </c>
      <c r="E27" s="9" t="s">
        <v>15</v>
      </c>
      <c r="F27" s="12">
        <v>564404</v>
      </c>
      <c r="G27" s="12">
        <v>278635.77</v>
      </c>
      <c r="H27" s="56">
        <f t="shared" si="3"/>
        <v>285768.23</v>
      </c>
      <c r="I27" s="56">
        <f t="shared" si="4"/>
        <v>49.368142323583818</v>
      </c>
    </row>
    <row r="28" spans="1:13" ht="51">
      <c r="A28" s="42" t="s">
        <v>44</v>
      </c>
      <c r="B28" s="9" t="s">
        <v>1</v>
      </c>
      <c r="C28" s="9" t="s">
        <v>37</v>
      </c>
      <c r="D28" s="9" t="s">
        <v>6</v>
      </c>
      <c r="E28" s="9" t="s">
        <v>16</v>
      </c>
      <c r="F28" s="12">
        <v>170450</v>
      </c>
      <c r="G28" s="12">
        <v>83251.69</v>
      </c>
      <c r="H28" s="56">
        <f t="shared" si="3"/>
        <v>87198.31</v>
      </c>
      <c r="I28" s="56">
        <f t="shared" si="4"/>
        <v>48.842293927838078</v>
      </c>
    </row>
    <row r="29" spans="1:13">
      <c r="A29" s="40" t="s">
        <v>47</v>
      </c>
      <c r="B29" s="7" t="s">
        <v>1</v>
      </c>
      <c r="C29" s="7" t="s">
        <v>48</v>
      </c>
      <c r="D29" s="8"/>
      <c r="E29" s="8"/>
      <c r="F29" s="11">
        <f t="shared" ref="F29:F30" si="5">F30</f>
        <v>30000</v>
      </c>
      <c r="G29" s="11">
        <v>0</v>
      </c>
      <c r="H29" s="29">
        <f t="shared" si="3"/>
        <v>30000</v>
      </c>
      <c r="I29" s="29">
        <f t="shared" si="4"/>
        <v>0</v>
      </c>
    </row>
    <row r="30" spans="1:13" ht="25.5">
      <c r="A30" s="41" t="s">
        <v>49</v>
      </c>
      <c r="B30" s="9" t="s">
        <v>1</v>
      </c>
      <c r="C30" s="9" t="s">
        <v>48</v>
      </c>
      <c r="D30" s="9" t="s">
        <v>7</v>
      </c>
      <c r="E30" s="10"/>
      <c r="F30" s="12">
        <f t="shared" si="5"/>
        <v>30000</v>
      </c>
      <c r="G30" s="12">
        <v>0</v>
      </c>
      <c r="H30" s="56">
        <f t="shared" si="3"/>
        <v>30000</v>
      </c>
      <c r="I30" s="56">
        <f t="shared" si="4"/>
        <v>0</v>
      </c>
    </row>
    <row r="31" spans="1:13">
      <c r="A31" s="42" t="s">
        <v>50</v>
      </c>
      <c r="B31" s="9" t="s">
        <v>1</v>
      </c>
      <c r="C31" s="9" t="s">
        <v>48</v>
      </c>
      <c r="D31" s="9" t="s">
        <v>7</v>
      </c>
      <c r="E31" s="9" t="s">
        <v>51</v>
      </c>
      <c r="F31" s="12">
        <v>30000</v>
      </c>
      <c r="G31" s="12">
        <v>0</v>
      </c>
      <c r="H31" s="56">
        <f t="shared" si="3"/>
        <v>30000</v>
      </c>
      <c r="I31" s="56">
        <f t="shared" si="4"/>
        <v>0</v>
      </c>
    </row>
    <row r="32" spans="1:13">
      <c r="A32" s="40" t="s">
        <v>52</v>
      </c>
      <c r="B32" s="7" t="s">
        <v>1</v>
      </c>
      <c r="C32" s="7" t="s">
        <v>53</v>
      </c>
      <c r="D32" s="8"/>
      <c r="E32" s="8"/>
      <c r="F32" s="11">
        <f t="shared" ref="F32" si="6">F33</f>
        <v>122416</v>
      </c>
      <c r="G32" s="11">
        <v>100835</v>
      </c>
      <c r="H32" s="29">
        <f t="shared" si="3"/>
        <v>21581</v>
      </c>
      <c r="I32" s="29">
        <f t="shared" si="4"/>
        <v>82.370768526989934</v>
      </c>
    </row>
    <row r="33" spans="1:13" ht="24" customHeight="1">
      <c r="A33" s="41" t="s">
        <v>54</v>
      </c>
      <c r="B33" s="9" t="s">
        <v>1</v>
      </c>
      <c r="C33" s="9" t="s">
        <v>53</v>
      </c>
      <c r="D33" s="9" t="s">
        <v>8</v>
      </c>
      <c r="E33" s="10"/>
      <c r="F33" s="12">
        <v>122416</v>
      </c>
      <c r="G33" s="12">
        <v>100835</v>
      </c>
      <c r="H33" s="56">
        <f t="shared" si="3"/>
        <v>21581</v>
      </c>
      <c r="I33" s="56">
        <f t="shared" si="4"/>
        <v>82.370768526989934</v>
      </c>
    </row>
    <row r="34" spans="1:13">
      <c r="A34" s="42" t="s">
        <v>39</v>
      </c>
      <c r="B34" s="9" t="s">
        <v>1</v>
      </c>
      <c r="C34" s="9" t="s">
        <v>53</v>
      </c>
      <c r="D34" s="9" t="s">
        <v>8</v>
      </c>
      <c r="E34" s="9" t="s">
        <v>2</v>
      </c>
      <c r="F34" s="12">
        <v>120000</v>
      </c>
      <c r="G34" s="12">
        <v>98419</v>
      </c>
      <c r="H34" s="56">
        <f t="shared" si="3"/>
        <v>21581</v>
      </c>
      <c r="I34" s="56">
        <f t="shared" si="4"/>
        <v>82.015833333333333</v>
      </c>
    </row>
    <row r="35" spans="1:13">
      <c r="A35" s="42" t="s">
        <v>128</v>
      </c>
      <c r="B35" s="25" t="s">
        <v>1</v>
      </c>
      <c r="C35" s="25" t="s">
        <v>53</v>
      </c>
      <c r="D35" s="25" t="s">
        <v>8</v>
      </c>
      <c r="E35" s="25" t="s">
        <v>24</v>
      </c>
      <c r="F35" s="26" t="s">
        <v>129</v>
      </c>
      <c r="G35" s="26" t="s">
        <v>129</v>
      </c>
      <c r="H35" s="56">
        <f t="shared" si="3"/>
        <v>0</v>
      </c>
      <c r="I35" s="56">
        <f t="shared" si="4"/>
        <v>100</v>
      </c>
    </row>
    <row r="36" spans="1:13">
      <c r="A36" s="37" t="s">
        <v>148</v>
      </c>
      <c r="B36" s="34" t="s">
        <v>1</v>
      </c>
      <c r="C36" s="34" t="s">
        <v>156</v>
      </c>
      <c r="D36" s="34"/>
      <c r="E36" s="34"/>
      <c r="F36" s="33" t="s">
        <v>173</v>
      </c>
      <c r="G36" s="33" t="s">
        <v>174</v>
      </c>
      <c r="H36" s="29">
        <f t="shared" si="3"/>
        <v>65562.16</v>
      </c>
      <c r="I36" s="29">
        <f t="shared" si="4"/>
        <v>60.342029651764165</v>
      </c>
    </row>
    <row r="37" spans="1:13" ht="25.5">
      <c r="A37" s="40" t="s">
        <v>55</v>
      </c>
      <c r="B37" s="7" t="s">
        <v>1</v>
      </c>
      <c r="C37" s="7" t="s">
        <v>56</v>
      </c>
      <c r="D37" s="8"/>
      <c r="E37" s="8"/>
      <c r="F37" s="11">
        <f>F38</f>
        <v>165319</v>
      </c>
      <c r="G37" s="11">
        <v>99756.84</v>
      </c>
      <c r="H37" s="29">
        <f t="shared" si="3"/>
        <v>65562.16</v>
      </c>
      <c r="I37" s="29">
        <f t="shared" si="4"/>
        <v>60.342029651764165</v>
      </c>
    </row>
    <row r="38" spans="1:13" ht="38.25">
      <c r="A38" s="41" t="s">
        <v>57</v>
      </c>
      <c r="B38" s="9" t="s">
        <v>1</v>
      </c>
      <c r="C38" s="9" t="s">
        <v>56</v>
      </c>
      <c r="D38" s="9" t="s">
        <v>9</v>
      </c>
      <c r="E38" s="10"/>
      <c r="F38" s="12">
        <v>165319</v>
      </c>
      <c r="G38" s="12">
        <v>99756.84</v>
      </c>
      <c r="H38" s="56">
        <f t="shared" si="3"/>
        <v>65562.16</v>
      </c>
      <c r="I38" s="56">
        <f t="shared" si="4"/>
        <v>60.342029651764165</v>
      </c>
    </row>
    <row r="39" spans="1:13" ht="25.5">
      <c r="A39" s="42" t="s">
        <v>43</v>
      </c>
      <c r="B39" s="9" t="s">
        <v>1</v>
      </c>
      <c r="C39" s="9" t="s">
        <v>56</v>
      </c>
      <c r="D39" s="9" t="s">
        <v>9</v>
      </c>
      <c r="E39" s="9" t="s">
        <v>15</v>
      </c>
      <c r="F39" s="12">
        <v>85795</v>
      </c>
      <c r="G39" s="12">
        <v>65903.100000000006</v>
      </c>
      <c r="H39" s="56">
        <f t="shared" si="3"/>
        <v>19891.899999999994</v>
      </c>
      <c r="I39" s="56">
        <f t="shared" si="4"/>
        <v>76.814616236377418</v>
      </c>
    </row>
    <row r="40" spans="1:13" ht="51">
      <c r="A40" s="42" t="s">
        <v>44</v>
      </c>
      <c r="B40" s="9" t="s">
        <v>1</v>
      </c>
      <c r="C40" s="9" t="s">
        <v>56</v>
      </c>
      <c r="D40" s="9" t="s">
        <v>9</v>
      </c>
      <c r="E40" s="9" t="s">
        <v>16</v>
      </c>
      <c r="F40" s="12">
        <v>25573</v>
      </c>
      <c r="G40" s="12">
        <v>19902.740000000002</v>
      </c>
      <c r="H40" s="56">
        <f t="shared" si="3"/>
        <v>5670.2599999999984</v>
      </c>
      <c r="I40" s="56">
        <f t="shared" si="4"/>
        <v>77.827161459351672</v>
      </c>
    </row>
    <row r="41" spans="1:13">
      <c r="A41" s="42" t="s">
        <v>39</v>
      </c>
      <c r="B41" s="9" t="s">
        <v>1</v>
      </c>
      <c r="C41" s="9" t="s">
        <v>56</v>
      </c>
      <c r="D41" s="9" t="s">
        <v>9</v>
      </c>
      <c r="E41" s="9" t="s">
        <v>2</v>
      </c>
      <c r="F41" s="12">
        <v>40000</v>
      </c>
      <c r="G41" s="12">
        <v>0</v>
      </c>
      <c r="H41" s="56">
        <f t="shared" si="3"/>
        <v>40000</v>
      </c>
      <c r="I41" s="56">
        <f t="shared" si="4"/>
        <v>0</v>
      </c>
    </row>
    <row r="42" spans="1:13" ht="25.5" customHeight="1">
      <c r="A42" s="53" t="s">
        <v>40</v>
      </c>
      <c r="B42" s="9" t="s">
        <v>1</v>
      </c>
      <c r="C42" s="9" t="s">
        <v>56</v>
      </c>
      <c r="D42" s="9" t="s">
        <v>9</v>
      </c>
      <c r="E42" s="9" t="s">
        <v>27</v>
      </c>
      <c r="F42" s="12">
        <v>13951</v>
      </c>
      <c r="G42" s="12">
        <v>13951</v>
      </c>
      <c r="H42" s="56">
        <f t="shared" si="3"/>
        <v>0</v>
      </c>
      <c r="I42" s="56">
        <f t="shared" si="4"/>
        <v>100</v>
      </c>
      <c r="M42" s="18"/>
    </row>
    <row r="43" spans="1:13" ht="31.5" customHeight="1">
      <c r="A43" s="54" t="s">
        <v>144</v>
      </c>
      <c r="B43" s="52" t="s">
        <v>1</v>
      </c>
      <c r="C43" s="34" t="s">
        <v>157</v>
      </c>
      <c r="D43" s="32"/>
      <c r="E43" s="32"/>
      <c r="F43" s="33" t="s">
        <v>175</v>
      </c>
      <c r="G43" s="33" t="s">
        <v>158</v>
      </c>
      <c r="H43" s="29">
        <f t="shared" si="3"/>
        <v>409108</v>
      </c>
      <c r="I43" s="29">
        <f t="shared" si="4"/>
        <v>39.659587020648971</v>
      </c>
      <c r="M43" s="18"/>
    </row>
    <row r="44" spans="1:13" ht="50.25" customHeight="1">
      <c r="A44" s="50" t="s">
        <v>149</v>
      </c>
      <c r="B44" s="7" t="s">
        <v>1</v>
      </c>
      <c r="C44" s="7" t="s">
        <v>58</v>
      </c>
      <c r="D44" s="8"/>
      <c r="E44" s="8"/>
      <c r="F44" s="11">
        <f>F45+F47+F49</f>
        <v>678000</v>
      </c>
      <c r="G44" s="11">
        <v>268892</v>
      </c>
      <c r="H44" s="29">
        <f t="shared" si="3"/>
        <v>409108</v>
      </c>
      <c r="I44" s="29">
        <f t="shared" si="4"/>
        <v>39.659587020648971</v>
      </c>
    </row>
    <row r="45" spans="1:13" ht="25.5">
      <c r="A45" s="41" t="s">
        <v>59</v>
      </c>
      <c r="B45" s="9" t="s">
        <v>1</v>
      </c>
      <c r="C45" s="9" t="s">
        <v>58</v>
      </c>
      <c r="D45" s="9" t="s">
        <v>60</v>
      </c>
      <c r="E45" s="10"/>
      <c r="F45" s="12">
        <f>F46</f>
        <v>454584</v>
      </c>
      <c r="G45" s="12">
        <v>227292</v>
      </c>
      <c r="H45" s="56">
        <f t="shared" si="3"/>
        <v>227292</v>
      </c>
      <c r="I45" s="56">
        <f t="shared" si="4"/>
        <v>50</v>
      </c>
    </row>
    <row r="46" spans="1:13">
      <c r="A46" s="42" t="s">
        <v>39</v>
      </c>
      <c r="B46" s="9" t="s">
        <v>1</v>
      </c>
      <c r="C46" s="9" t="s">
        <v>58</v>
      </c>
      <c r="D46" s="9" t="s">
        <v>60</v>
      </c>
      <c r="E46" s="9" t="s">
        <v>2</v>
      </c>
      <c r="F46" s="12">
        <v>454584</v>
      </c>
      <c r="G46" s="12">
        <v>227292</v>
      </c>
      <c r="H46" s="56">
        <f t="shared" si="3"/>
        <v>227292</v>
      </c>
      <c r="I46" s="56">
        <f t="shared" si="4"/>
        <v>50</v>
      </c>
    </row>
    <row r="47" spans="1:13">
      <c r="A47" s="41" t="s">
        <v>61</v>
      </c>
      <c r="B47" s="9" t="s">
        <v>1</v>
      </c>
      <c r="C47" s="9" t="s">
        <v>58</v>
      </c>
      <c r="D47" s="9" t="s">
        <v>10</v>
      </c>
      <c r="E47" s="10"/>
      <c r="F47" s="12">
        <f>F48</f>
        <v>197416</v>
      </c>
      <c r="G47" s="12">
        <v>15600</v>
      </c>
      <c r="H47" s="56">
        <f t="shared" si="3"/>
        <v>181816</v>
      </c>
      <c r="I47" s="56">
        <f t="shared" si="4"/>
        <v>7.9020950682822058</v>
      </c>
    </row>
    <row r="48" spans="1:13">
      <c r="A48" s="42" t="s">
        <v>39</v>
      </c>
      <c r="B48" s="9" t="s">
        <v>1</v>
      </c>
      <c r="C48" s="9" t="s">
        <v>58</v>
      </c>
      <c r="D48" s="9" t="s">
        <v>10</v>
      </c>
      <c r="E48" s="9" t="s">
        <v>2</v>
      </c>
      <c r="F48" s="12">
        <v>197416</v>
      </c>
      <c r="G48" s="12">
        <v>15600</v>
      </c>
      <c r="H48" s="56">
        <f t="shared" si="3"/>
        <v>181816</v>
      </c>
      <c r="I48" s="56">
        <f t="shared" si="4"/>
        <v>7.9020950682822058</v>
      </c>
    </row>
    <row r="49" spans="1:9" ht="25.5">
      <c r="A49" s="41" t="s">
        <v>62</v>
      </c>
      <c r="B49" s="9" t="s">
        <v>1</v>
      </c>
      <c r="C49" s="9" t="s">
        <v>58</v>
      </c>
      <c r="D49" s="9" t="s">
        <v>21</v>
      </c>
      <c r="E49" s="10"/>
      <c r="F49" s="12">
        <v>26000</v>
      </c>
      <c r="G49" s="12">
        <v>26000</v>
      </c>
      <c r="H49" s="56">
        <f t="shared" si="3"/>
        <v>0</v>
      </c>
      <c r="I49" s="56">
        <f t="shared" si="4"/>
        <v>100</v>
      </c>
    </row>
    <row r="50" spans="1:9">
      <c r="A50" s="42" t="s">
        <v>39</v>
      </c>
      <c r="B50" s="9" t="s">
        <v>1</v>
      </c>
      <c r="C50" s="9" t="s">
        <v>58</v>
      </c>
      <c r="D50" s="9" t="s">
        <v>21</v>
      </c>
      <c r="E50" s="9" t="s">
        <v>2</v>
      </c>
      <c r="F50" s="12">
        <v>26000</v>
      </c>
      <c r="G50" s="12">
        <v>26000</v>
      </c>
      <c r="H50" s="56">
        <f t="shared" si="3"/>
        <v>0</v>
      </c>
      <c r="I50" s="56">
        <f t="shared" si="4"/>
        <v>100</v>
      </c>
    </row>
    <row r="51" spans="1:9">
      <c r="A51" s="44" t="s">
        <v>145</v>
      </c>
      <c r="B51" s="34" t="s">
        <v>1</v>
      </c>
      <c r="C51" s="34" t="s">
        <v>159</v>
      </c>
      <c r="D51" s="32"/>
      <c r="E51" s="32"/>
      <c r="F51" s="33" t="s">
        <v>147</v>
      </c>
      <c r="G51" s="33" t="s">
        <v>168</v>
      </c>
      <c r="H51" s="29">
        <f t="shared" si="3"/>
        <v>527549.64000000013</v>
      </c>
      <c r="I51" s="29">
        <f t="shared" si="4"/>
        <v>86.106145904661574</v>
      </c>
    </row>
    <row r="52" spans="1:9">
      <c r="A52" s="40" t="s">
        <v>103</v>
      </c>
      <c r="B52" s="7" t="s">
        <v>1</v>
      </c>
      <c r="C52" s="7" t="s">
        <v>97</v>
      </c>
      <c r="D52" s="8"/>
      <c r="E52" s="8"/>
      <c r="F52" s="11">
        <v>3523000</v>
      </c>
      <c r="G52" s="11">
        <v>3077650.36</v>
      </c>
      <c r="H52" s="29">
        <f t="shared" si="3"/>
        <v>445349.64000000013</v>
      </c>
      <c r="I52" s="29">
        <f t="shared" si="4"/>
        <v>87.358795344876526</v>
      </c>
    </row>
    <row r="53" spans="1:9" ht="25.5">
      <c r="A53" s="41" t="s">
        <v>96</v>
      </c>
      <c r="B53" s="9" t="s">
        <v>1</v>
      </c>
      <c r="C53" s="9" t="s">
        <v>97</v>
      </c>
      <c r="D53" s="9" t="s">
        <v>98</v>
      </c>
      <c r="E53" s="10"/>
      <c r="F53" s="12">
        <v>502000</v>
      </c>
      <c r="G53" s="12">
        <v>75333.279999999999</v>
      </c>
      <c r="H53" s="56">
        <f t="shared" si="3"/>
        <v>426666.72</v>
      </c>
      <c r="I53" s="56">
        <f t="shared" si="4"/>
        <v>15.006629482071713</v>
      </c>
    </row>
    <row r="54" spans="1:9">
      <c r="A54" s="42" t="s">
        <v>39</v>
      </c>
      <c r="B54" s="9" t="s">
        <v>1</v>
      </c>
      <c r="C54" s="9" t="s">
        <v>97</v>
      </c>
      <c r="D54" s="9" t="s">
        <v>98</v>
      </c>
      <c r="E54" s="9" t="s">
        <v>2</v>
      </c>
      <c r="F54" s="12">
        <v>502000</v>
      </c>
      <c r="G54" s="12">
        <v>75333.279999999999</v>
      </c>
      <c r="H54" s="56">
        <f t="shared" si="3"/>
        <v>426666.72</v>
      </c>
      <c r="I54" s="56">
        <f t="shared" si="4"/>
        <v>15.006629482071713</v>
      </c>
    </row>
    <row r="55" spans="1:9" ht="25.5">
      <c r="A55" s="41" t="s">
        <v>99</v>
      </c>
      <c r="B55" s="9" t="s">
        <v>1</v>
      </c>
      <c r="C55" s="9" t="s">
        <v>97</v>
      </c>
      <c r="D55" s="9" t="s">
        <v>100</v>
      </c>
      <c r="E55" s="10"/>
      <c r="F55" s="12">
        <v>98000</v>
      </c>
      <c r="G55" s="12">
        <v>81934.86</v>
      </c>
      <c r="H55" s="56">
        <f t="shared" si="3"/>
        <v>16065.14</v>
      </c>
      <c r="I55" s="56">
        <f t="shared" si="4"/>
        <v>83.606999999999999</v>
      </c>
    </row>
    <row r="56" spans="1:9">
      <c r="A56" s="42" t="s">
        <v>39</v>
      </c>
      <c r="B56" s="9" t="s">
        <v>1</v>
      </c>
      <c r="C56" s="9" t="s">
        <v>97</v>
      </c>
      <c r="D56" s="9" t="s">
        <v>100</v>
      </c>
      <c r="E56" s="9" t="s">
        <v>2</v>
      </c>
      <c r="F56" s="12">
        <v>98000</v>
      </c>
      <c r="G56" s="12">
        <v>81934.86</v>
      </c>
      <c r="H56" s="56">
        <f t="shared" si="3"/>
        <v>16065.14</v>
      </c>
      <c r="I56" s="56">
        <f t="shared" si="4"/>
        <v>83.606999999999999</v>
      </c>
    </row>
    <row r="57" spans="1:9" ht="25.5">
      <c r="A57" s="41" t="s">
        <v>101</v>
      </c>
      <c r="B57" s="9" t="s">
        <v>1</v>
      </c>
      <c r="C57" s="9" t="s">
        <v>97</v>
      </c>
      <c r="D57" s="9" t="s">
        <v>102</v>
      </c>
      <c r="E57" s="10"/>
      <c r="F57" s="12">
        <v>1393748.87</v>
      </c>
      <c r="G57" s="12">
        <v>1391131.09</v>
      </c>
      <c r="H57" s="56">
        <f t="shared" si="3"/>
        <v>2617.7800000000279</v>
      </c>
      <c r="I57" s="56">
        <f t="shared" si="4"/>
        <v>99.812177067451174</v>
      </c>
    </row>
    <row r="58" spans="1:9">
      <c r="A58" s="42" t="s">
        <v>39</v>
      </c>
      <c r="B58" s="9" t="s">
        <v>1</v>
      </c>
      <c r="C58" s="9" t="s">
        <v>97</v>
      </c>
      <c r="D58" s="9" t="s">
        <v>102</v>
      </c>
      <c r="E58" s="9" t="s">
        <v>2</v>
      </c>
      <c r="F58" s="12">
        <v>1393748.87</v>
      </c>
      <c r="G58" s="12">
        <v>1391131.09</v>
      </c>
      <c r="H58" s="56">
        <f t="shared" si="3"/>
        <v>2617.7800000000279</v>
      </c>
      <c r="I58" s="56">
        <f t="shared" si="4"/>
        <v>99.812177067451174</v>
      </c>
    </row>
    <row r="59" spans="1:9" ht="25.5">
      <c r="A59" s="45" t="s">
        <v>130</v>
      </c>
      <c r="B59" s="25" t="s">
        <v>1</v>
      </c>
      <c r="C59" s="25" t="s">
        <v>97</v>
      </c>
      <c r="D59" s="25" t="s">
        <v>132</v>
      </c>
      <c r="E59" s="24"/>
      <c r="F59" s="26" t="s">
        <v>176</v>
      </c>
      <c r="G59" s="26" t="s">
        <v>176</v>
      </c>
      <c r="H59" s="56">
        <f t="shared" si="3"/>
        <v>0</v>
      </c>
      <c r="I59" s="56">
        <f t="shared" si="4"/>
        <v>100</v>
      </c>
    </row>
    <row r="60" spans="1:9">
      <c r="A60" s="43" t="s">
        <v>131</v>
      </c>
      <c r="B60" s="25" t="s">
        <v>1</v>
      </c>
      <c r="C60" s="25" t="s">
        <v>97</v>
      </c>
      <c r="D60" s="25" t="s">
        <v>132</v>
      </c>
      <c r="E60" s="25" t="s">
        <v>2</v>
      </c>
      <c r="F60" s="26" t="s">
        <v>176</v>
      </c>
      <c r="G60" s="26" t="s">
        <v>176</v>
      </c>
      <c r="H60" s="56">
        <f t="shared" si="3"/>
        <v>0</v>
      </c>
      <c r="I60" s="56">
        <f t="shared" si="4"/>
        <v>100</v>
      </c>
    </row>
    <row r="61" spans="1:9" ht="51">
      <c r="A61" s="45" t="s">
        <v>133</v>
      </c>
      <c r="B61" s="25" t="s">
        <v>1</v>
      </c>
      <c r="C61" s="25" t="s">
        <v>97</v>
      </c>
      <c r="D61" s="25" t="s">
        <v>134</v>
      </c>
      <c r="E61" s="25"/>
      <c r="F61" s="26" t="s">
        <v>135</v>
      </c>
      <c r="G61" s="26" t="s">
        <v>135</v>
      </c>
      <c r="H61" s="56">
        <f t="shared" si="3"/>
        <v>0</v>
      </c>
      <c r="I61" s="56">
        <f t="shared" si="4"/>
        <v>100</v>
      </c>
    </row>
    <row r="62" spans="1:9">
      <c r="A62" s="43" t="s">
        <v>131</v>
      </c>
      <c r="B62" s="25" t="s">
        <v>1</v>
      </c>
      <c r="C62" s="25" t="s">
        <v>97</v>
      </c>
      <c r="D62" s="25" t="s">
        <v>134</v>
      </c>
      <c r="E62" s="25" t="s">
        <v>2</v>
      </c>
      <c r="F62" s="26" t="s">
        <v>135</v>
      </c>
      <c r="G62" s="26" t="s">
        <v>135</v>
      </c>
      <c r="H62" s="56">
        <f t="shared" si="3"/>
        <v>0</v>
      </c>
      <c r="I62" s="56">
        <f t="shared" si="4"/>
        <v>100</v>
      </c>
    </row>
    <row r="63" spans="1:9" ht="25.5">
      <c r="A63" s="40" t="s">
        <v>107</v>
      </c>
      <c r="B63" s="7" t="s">
        <v>1</v>
      </c>
      <c r="C63" s="7" t="s">
        <v>108</v>
      </c>
      <c r="D63" s="8"/>
      <c r="E63" s="8"/>
      <c r="F63" s="11">
        <f t="shared" ref="F63:F64" si="7">F64</f>
        <v>274000</v>
      </c>
      <c r="G63" s="11">
        <v>191800</v>
      </c>
      <c r="H63" s="29">
        <f t="shared" si="3"/>
        <v>82200</v>
      </c>
      <c r="I63" s="29">
        <f t="shared" si="4"/>
        <v>70</v>
      </c>
    </row>
    <row r="64" spans="1:9" ht="25.5">
      <c r="A64" s="41" t="s">
        <v>109</v>
      </c>
      <c r="B64" s="9" t="s">
        <v>1</v>
      </c>
      <c r="C64" s="9" t="s">
        <v>108</v>
      </c>
      <c r="D64" s="9" t="s">
        <v>110</v>
      </c>
      <c r="E64" s="10"/>
      <c r="F64" s="12">
        <f t="shared" si="7"/>
        <v>274000</v>
      </c>
      <c r="G64" s="12">
        <v>191800</v>
      </c>
      <c r="H64" s="56">
        <f t="shared" si="3"/>
        <v>82200</v>
      </c>
      <c r="I64" s="56">
        <f t="shared" si="4"/>
        <v>70</v>
      </c>
    </row>
    <row r="65" spans="1:9">
      <c r="A65" s="42" t="s">
        <v>39</v>
      </c>
      <c r="B65" s="9" t="s">
        <v>1</v>
      </c>
      <c r="C65" s="9" t="s">
        <v>108</v>
      </c>
      <c r="D65" s="9" t="s">
        <v>110</v>
      </c>
      <c r="E65" s="9" t="s">
        <v>2</v>
      </c>
      <c r="F65" s="12">
        <v>274000</v>
      </c>
      <c r="G65" s="12">
        <v>191800</v>
      </c>
      <c r="H65" s="56">
        <f t="shared" si="3"/>
        <v>82200</v>
      </c>
      <c r="I65" s="56">
        <f t="shared" si="4"/>
        <v>70</v>
      </c>
    </row>
    <row r="66" spans="1:9" ht="21.75" customHeight="1">
      <c r="A66" s="36" t="s">
        <v>150</v>
      </c>
      <c r="B66" s="22"/>
      <c r="C66" s="27" t="s">
        <v>63</v>
      </c>
      <c r="D66" s="22"/>
      <c r="E66" s="22"/>
      <c r="F66" s="28">
        <v>7623421.9299999997</v>
      </c>
      <c r="G66" s="28">
        <v>6547359.9199999999</v>
      </c>
      <c r="H66" s="29">
        <f t="shared" si="3"/>
        <v>1076062.0099999998</v>
      </c>
      <c r="I66" s="29">
        <f t="shared" si="4"/>
        <v>85.884790060413195</v>
      </c>
    </row>
    <row r="67" spans="1:9">
      <c r="A67" s="51" t="s">
        <v>165</v>
      </c>
      <c r="B67" s="7"/>
      <c r="C67" s="20" t="s">
        <v>104</v>
      </c>
      <c r="D67" s="7"/>
      <c r="E67" s="7"/>
      <c r="F67" s="21">
        <v>320000</v>
      </c>
      <c r="G67" s="21">
        <v>49483.51</v>
      </c>
      <c r="H67" s="29">
        <f t="shared" si="3"/>
        <v>270516.49</v>
      </c>
      <c r="I67" s="29">
        <f t="shared" si="4"/>
        <v>15.463596875000002</v>
      </c>
    </row>
    <row r="68" spans="1:9" ht="38.25">
      <c r="A68" s="41" t="s">
        <v>105</v>
      </c>
      <c r="B68" s="9" t="s">
        <v>1</v>
      </c>
      <c r="C68" s="9" t="s">
        <v>104</v>
      </c>
      <c r="D68" s="9" t="s">
        <v>106</v>
      </c>
      <c r="E68" s="10"/>
      <c r="F68" s="12">
        <f>F69</f>
        <v>320000</v>
      </c>
      <c r="G68" s="12">
        <v>49483.51</v>
      </c>
      <c r="H68" s="56">
        <f t="shared" si="3"/>
        <v>270516.49</v>
      </c>
      <c r="I68" s="56">
        <f t="shared" si="4"/>
        <v>15.463596875000002</v>
      </c>
    </row>
    <row r="69" spans="1:9">
      <c r="A69" s="42" t="s">
        <v>39</v>
      </c>
      <c r="B69" s="9" t="s">
        <v>1</v>
      </c>
      <c r="C69" s="9" t="s">
        <v>104</v>
      </c>
      <c r="D69" s="9" t="s">
        <v>106</v>
      </c>
      <c r="E69" s="9" t="s">
        <v>2</v>
      </c>
      <c r="F69" s="12">
        <v>320000</v>
      </c>
      <c r="G69" s="12">
        <v>49483.51</v>
      </c>
      <c r="H69" s="56">
        <f t="shared" si="3"/>
        <v>270516.49</v>
      </c>
      <c r="I69" s="56">
        <f t="shared" si="4"/>
        <v>15.463596875000002</v>
      </c>
    </row>
    <row r="70" spans="1:9">
      <c r="A70" s="40" t="s">
        <v>64</v>
      </c>
      <c r="B70" s="7" t="s">
        <v>1</v>
      </c>
      <c r="C70" s="7" t="s">
        <v>18</v>
      </c>
      <c r="D70" s="8"/>
      <c r="E70" s="8"/>
      <c r="F70" s="11">
        <v>7303421.9299999997</v>
      </c>
      <c r="G70" s="11">
        <v>6497876.4100000001</v>
      </c>
      <c r="H70" s="29">
        <f t="shared" si="3"/>
        <v>805545.51999999955</v>
      </c>
      <c r="I70" s="29">
        <f t="shared" si="4"/>
        <v>88.970300117933903</v>
      </c>
    </row>
    <row r="71" spans="1:9" ht="38.25">
      <c r="A71" s="45" t="s">
        <v>113</v>
      </c>
      <c r="B71" s="9" t="s">
        <v>1</v>
      </c>
      <c r="C71" s="9" t="s">
        <v>18</v>
      </c>
      <c r="D71" s="10" t="s">
        <v>114</v>
      </c>
      <c r="E71" s="10"/>
      <c r="F71" s="12">
        <f>F72</f>
        <v>180000</v>
      </c>
      <c r="G71" s="12">
        <v>178999.84</v>
      </c>
      <c r="H71" s="56">
        <f t="shared" si="3"/>
        <v>1000.1600000000035</v>
      </c>
      <c r="I71" s="56">
        <f t="shared" si="4"/>
        <v>99.444355555555546</v>
      </c>
    </row>
    <row r="72" spans="1:9">
      <c r="A72" s="42" t="s">
        <v>39</v>
      </c>
      <c r="B72" s="9" t="s">
        <v>1</v>
      </c>
      <c r="C72" s="9" t="s">
        <v>18</v>
      </c>
      <c r="D72" s="10" t="s">
        <v>114</v>
      </c>
      <c r="E72" s="9" t="s">
        <v>2</v>
      </c>
      <c r="F72" s="12">
        <v>180000</v>
      </c>
      <c r="G72" s="12">
        <v>178999.84</v>
      </c>
      <c r="H72" s="56">
        <f t="shared" si="3"/>
        <v>1000.1600000000035</v>
      </c>
      <c r="I72" s="56">
        <f t="shared" si="4"/>
        <v>99.444355555555546</v>
      </c>
    </row>
    <row r="73" spans="1:9" ht="25.5">
      <c r="A73" s="45" t="s">
        <v>111</v>
      </c>
      <c r="B73" s="9" t="s">
        <v>1</v>
      </c>
      <c r="C73" s="9" t="s">
        <v>18</v>
      </c>
      <c r="D73" s="10" t="s">
        <v>112</v>
      </c>
      <c r="E73" s="10"/>
      <c r="F73" s="12">
        <f>F74</f>
        <v>80000</v>
      </c>
      <c r="G73" s="12">
        <v>0</v>
      </c>
      <c r="H73" s="56">
        <f t="shared" si="3"/>
        <v>80000</v>
      </c>
      <c r="I73" s="56">
        <f t="shared" si="4"/>
        <v>0</v>
      </c>
    </row>
    <row r="74" spans="1:9">
      <c r="A74" s="42" t="s">
        <v>39</v>
      </c>
      <c r="B74" s="9" t="s">
        <v>1</v>
      </c>
      <c r="C74" s="9" t="s">
        <v>18</v>
      </c>
      <c r="D74" s="10" t="s">
        <v>112</v>
      </c>
      <c r="E74" s="9" t="s">
        <v>2</v>
      </c>
      <c r="F74" s="12">
        <v>80000</v>
      </c>
      <c r="G74" s="12">
        <v>0</v>
      </c>
      <c r="H74" s="56">
        <f t="shared" si="3"/>
        <v>80000</v>
      </c>
      <c r="I74" s="56">
        <f t="shared" si="4"/>
        <v>0</v>
      </c>
    </row>
    <row r="75" spans="1:9" ht="25.5">
      <c r="A75" s="41" t="s">
        <v>65</v>
      </c>
      <c r="B75" s="9" t="s">
        <v>1</v>
      </c>
      <c r="C75" s="9" t="s">
        <v>18</v>
      </c>
      <c r="D75" s="9" t="s">
        <v>22</v>
      </c>
      <c r="E75" s="10"/>
      <c r="F75" s="12">
        <f>F76</f>
        <v>450000</v>
      </c>
      <c r="G75" s="12">
        <v>266134.76</v>
      </c>
      <c r="H75" s="56">
        <f t="shared" si="3"/>
        <v>183865.24</v>
      </c>
      <c r="I75" s="56">
        <f t="shared" si="4"/>
        <v>59.141057777777782</v>
      </c>
    </row>
    <row r="76" spans="1:9">
      <c r="A76" s="42" t="s">
        <v>40</v>
      </c>
      <c r="B76" s="9" t="s">
        <v>1</v>
      </c>
      <c r="C76" s="9" t="s">
        <v>18</v>
      </c>
      <c r="D76" s="9" t="s">
        <v>22</v>
      </c>
      <c r="E76" s="9" t="s">
        <v>27</v>
      </c>
      <c r="F76" s="12">
        <v>450000</v>
      </c>
      <c r="G76" s="12">
        <v>266134.76</v>
      </c>
      <c r="H76" s="56">
        <f t="shared" si="3"/>
        <v>183865.24</v>
      </c>
      <c r="I76" s="56">
        <f t="shared" si="4"/>
        <v>59.141057777777782</v>
      </c>
    </row>
    <row r="77" spans="1:9">
      <c r="A77" s="41" t="s">
        <v>66</v>
      </c>
      <c r="B77" s="9" t="s">
        <v>1</v>
      </c>
      <c r="C77" s="9" t="s">
        <v>18</v>
      </c>
      <c r="D77" s="9" t="s">
        <v>26</v>
      </c>
      <c r="E77" s="10"/>
      <c r="F77" s="12">
        <v>393107.39</v>
      </c>
      <c r="G77" s="12">
        <v>264703</v>
      </c>
      <c r="H77" s="56">
        <f t="shared" si="3"/>
        <v>128404.39000000001</v>
      </c>
      <c r="I77" s="56">
        <f t="shared" si="4"/>
        <v>67.336052878578542</v>
      </c>
    </row>
    <row r="78" spans="1:9">
      <c r="A78" s="42" t="s">
        <v>39</v>
      </c>
      <c r="B78" s="9" t="s">
        <v>1</v>
      </c>
      <c r="C78" s="9" t="s">
        <v>18</v>
      </c>
      <c r="D78" s="9" t="s">
        <v>26</v>
      </c>
      <c r="E78" s="9" t="s">
        <v>2</v>
      </c>
      <c r="F78" s="12">
        <v>393107.39</v>
      </c>
      <c r="G78" s="12">
        <v>264703</v>
      </c>
      <c r="H78" s="56">
        <f t="shared" si="3"/>
        <v>128404.39000000001</v>
      </c>
      <c r="I78" s="56">
        <f t="shared" si="4"/>
        <v>67.336052878578542</v>
      </c>
    </row>
    <row r="79" spans="1:9" ht="25.5">
      <c r="A79" s="41" t="s">
        <v>67</v>
      </c>
      <c r="B79" s="9" t="s">
        <v>1</v>
      </c>
      <c r="C79" s="9" t="s">
        <v>18</v>
      </c>
      <c r="D79" s="9" t="s">
        <v>25</v>
      </c>
      <c r="E79" s="10"/>
      <c r="F79" s="12">
        <v>0</v>
      </c>
      <c r="G79" s="12">
        <v>0</v>
      </c>
      <c r="H79" s="56">
        <v>0</v>
      </c>
      <c r="I79" s="56">
        <v>0</v>
      </c>
    </row>
    <row r="80" spans="1:9">
      <c r="A80" s="42" t="s">
        <v>39</v>
      </c>
      <c r="B80" s="9" t="s">
        <v>1</v>
      </c>
      <c r="C80" s="9" t="s">
        <v>18</v>
      </c>
      <c r="D80" s="9" t="s">
        <v>25</v>
      </c>
      <c r="E80" s="9" t="s">
        <v>2</v>
      </c>
      <c r="F80" s="12">
        <v>0</v>
      </c>
      <c r="G80" s="12">
        <v>0</v>
      </c>
      <c r="H80" s="56">
        <v>0</v>
      </c>
      <c r="I80" s="56">
        <v>0</v>
      </c>
    </row>
    <row r="81" spans="1:13" ht="25.5">
      <c r="A81" s="41" t="s">
        <v>68</v>
      </c>
      <c r="B81" s="9" t="s">
        <v>1</v>
      </c>
      <c r="C81" s="9" t="s">
        <v>18</v>
      </c>
      <c r="D81" s="9" t="s">
        <v>11</v>
      </c>
      <c r="E81" s="10"/>
      <c r="F81" s="12">
        <f>F82</f>
        <v>237200</v>
      </c>
      <c r="G81" s="12">
        <v>187692.16</v>
      </c>
      <c r="H81" s="56">
        <f t="shared" ref="H81:H120" si="8">F81-G81</f>
        <v>49507.839999999997</v>
      </c>
      <c r="I81" s="56">
        <f t="shared" ref="I81:I120" si="9">G81/F81*100</f>
        <v>79.128229342327145</v>
      </c>
    </row>
    <row r="82" spans="1:13">
      <c r="A82" s="42" t="s">
        <v>39</v>
      </c>
      <c r="B82" s="9" t="s">
        <v>1</v>
      </c>
      <c r="C82" s="9" t="s">
        <v>18</v>
      </c>
      <c r="D82" s="9" t="s">
        <v>11</v>
      </c>
      <c r="E82" s="9" t="s">
        <v>2</v>
      </c>
      <c r="F82" s="12">
        <v>237200</v>
      </c>
      <c r="G82" s="12">
        <v>187692.16</v>
      </c>
      <c r="H82" s="56">
        <f t="shared" si="8"/>
        <v>49507.839999999997</v>
      </c>
      <c r="I82" s="56">
        <f t="shared" si="9"/>
        <v>79.128229342327145</v>
      </c>
    </row>
    <row r="83" spans="1:13" ht="25.5">
      <c r="A83" s="41" t="s">
        <v>69</v>
      </c>
      <c r="B83" s="9" t="s">
        <v>1</v>
      </c>
      <c r="C83" s="9" t="s">
        <v>18</v>
      </c>
      <c r="D83" s="9" t="s">
        <v>12</v>
      </c>
      <c r="E83" s="10"/>
      <c r="F83" s="12">
        <v>54600</v>
      </c>
      <c r="G83" s="12">
        <v>54600</v>
      </c>
      <c r="H83" s="56">
        <f t="shared" si="8"/>
        <v>0</v>
      </c>
      <c r="I83" s="56">
        <f t="shared" si="9"/>
        <v>100</v>
      </c>
    </row>
    <row r="84" spans="1:13">
      <c r="A84" s="42" t="s">
        <v>39</v>
      </c>
      <c r="B84" s="9" t="s">
        <v>1</v>
      </c>
      <c r="C84" s="9" t="s">
        <v>18</v>
      </c>
      <c r="D84" s="9" t="s">
        <v>12</v>
      </c>
      <c r="E84" s="9" t="s">
        <v>2</v>
      </c>
      <c r="F84" s="12">
        <v>54600</v>
      </c>
      <c r="G84" s="12">
        <v>54600</v>
      </c>
      <c r="H84" s="56">
        <f t="shared" si="8"/>
        <v>0</v>
      </c>
      <c r="I84" s="56">
        <f t="shared" si="9"/>
        <v>100</v>
      </c>
    </row>
    <row r="85" spans="1:13">
      <c r="A85" s="41" t="s">
        <v>70</v>
      </c>
      <c r="B85" s="9" t="s">
        <v>1</v>
      </c>
      <c r="C85" s="9" t="s">
        <v>18</v>
      </c>
      <c r="D85" s="9" t="s">
        <v>23</v>
      </c>
      <c r="E85" s="10"/>
      <c r="F85" s="12">
        <v>181000</v>
      </c>
      <c r="G85" s="12">
        <v>179000</v>
      </c>
      <c r="H85" s="56">
        <f t="shared" si="8"/>
        <v>2000</v>
      </c>
      <c r="I85" s="56">
        <f t="shared" si="9"/>
        <v>98.895027624309392</v>
      </c>
    </row>
    <row r="86" spans="1:13">
      <c r="A86" s="42" t="s">
        <v>39</v>
      </c>
      <c r="B86" s="9" t="s">
        <v>1</v>
      </c>
      <c r="C86" s="9" t="s">
        <v>18</v>
      </c>
      <c r="D86" s="9" t="s">
        <v>23</v>
      </c>
      <c r="E86" s="9" t="s">
        <v>2</v>
      </c>
      <c r="F86" s="12">
        <v>181000</v>
      </c>
      <c r="G86" s="12">
        <v>179000</v>
      </c>
      <c r="H86" s="56">
        <f t="shared" si="8"/>
        <v>2000</v>
      </c>
      <c r="I86" s="56">
        <f t="shared" si="9"/>
        <v>98.895027624309392</v>
      </c>
    </row>
    <row r="87" spans="1:13" ht="38.25">
      <c r="A87" s="41" t="s">
        <v>118</v>
      </c>
      <c r="B87" s="9" t="s">
        <v>1</v>
      </c>
      <c r="C87" s="25" t="s">
        <v>18</v>
      </c>
      <c r="D87" s="10" t="s">
        <v>117</v>
      </c>
      <c r="E87" s="9"/>
      <c r="F87" s="12">
        <v>1189529.57</v>
      </c>
      <c r="G87" s="12">
        <v>1189529.57</v>
      </c>
      <c r="H87" s="56">
        <f t="shared" si="8"/>
        <v>0</v>
      </c>
      <c r="I87" s="56">
        <f t="shared" si="9"/>
        <v>100</v>
      </c>
    </row>
    <row r="88" spans="1:13">
      <c r="A88" s="42" t="s">
        <v>39</v>
      </c>
      <c r="B88" s="9" t="s">
        <v>1</v>
      </c>
      <c r="C88" s="25" t="s">
        <v>18</v>
      </c>
      <c r="D88" s="10" t="s">
        <v>117</v>
      </c>
      <c r="E88" s="9">
        <v>244</v>
      </c>
      <c r="F88" s="12">
        <v>1189529.57</v>
      </c>
      <c r="G88" s="12">
        <v>1189529.57</v>
      </c>
      <c r="H88" s="56">
        <f t="shared" si="8"/>
        <v>0</v>
      </c>
      <c r="I88" s="56">
        <f t="shared" si="9"/>
        <v>100</v>
      </c>
    </row>
    <row r="89" spans="1:13" ht="25.5">
      <c r="A89" s="45" t="s">
        <v>139</v>
      </c>
      <c r="B89" s="9" t="s">
        <v>1</v>
      </c>
      <c r="C89" s="9" t="s">
        <v>18</v>
      </c>
      <c r="D89" s="10" t="s">
        <v>140</v>
      </c>
      <c r="E89" s="10"/>
      <c r="F89" s="12">
        <v>3276111.72</v>
      </c>
      <c r="G89" s="12">
        <v>3011262.42</v>
      </c>
      <c r="H89" s="56">
        <f t="shared" si="8"/>
        <v>264849.30000000028</v>
      </c>
      <c r="I89" s="56">
        <f t="shared" si="9"/>
        <v>91.915742726868899</v>
      </c>
    </row>
    <row r="90" spans="1:13">
      <c r="A90" s="42" t="s">
        <v>39</v>
      </c>
      <c r="B90" s="9" t="s">
        <v>1</v>
      </c>
      <c r="C90" s="9" t="s">
        <v>18</v>
      </c>
      <c r="D90" s="10" t="s">
        <v>140</v>
      </c>
      <c r="E90" s="9" t="s">
        <v>2</v>
      </c>
      <c r="F90" s="12">
        <v>2026547</v>
      </c>
      <c r="G90" s="12">
        <v>2026547</v>
      </c>
      <c r="H90" s="56">
        <f t="shared" si="8"/>
        <v>0</v>
      </c>
      <c r="I90" s="56">
        <f t="shared" si="9"/>
        <v>100</v>
      </c>
    </row>
    <row r="91" spans="1:13">
      <c r="A91" s="42" t="s">
        <v>39</v>
      </c>
      <c r="B91" s="9" t="s">
        <v>1</v>
      </c>
      <c r="C91" s="9" t="s">
        <v>18</v>
      </c>
      <c r="D91" s="10" t="s">
        <v>140</v>
      </c>
      <c r="E91" s="9" t="s">
        <v>2</v>
      </c>
      <c r="F91" s="12">
        <v>1178564.72</v>
      </c>
      <c r="G91" s="12">
        <v>913715.42</v>
      </c>
      <c r="H91" s="56">
        <f t="shared" si="8"/>
        <v>264849.29999999993</v>
      </c>
      <c r="I91" s="56">
        <f t="shared" si="9"/>
        <v>77.527810267390322</v>
      </c>
    </row>
    <row r="92" spans="1:13">
      <c r="A92" s="42" t="s">
        <v>39</v>
      </c>
      <c r="B92" s="9" t="s">
        <v>1</v>
      </c>
      <c r="C92" s="9" t="s">
        <v>18</v>
      </c>
      <c r="D92" s="10" t="s">
        <v>140</v>
      </c>
      <c r="E92" s="9" t="s">
        <v>2</v>
      </c>
      <c r="F92" s="12">
        <v>71000</v>
      </c>
      <c r="G92" s="12">
        <v>71000</v>
      </c>
      <c r="H92" s="56">
        <f t="shared" si="8"/>
        <v>0</v>
      </c>
      <c r="I92" s="56">
        <f t="shared" si="9"/>
        <v>100</v>
      </c>
    </row>
    <row r="93" spans="1:13" ht="38.25">
      <c r="A93" s="41" t="s">
        <v>141</v>
      </c>
      <c r="B93" s="9" t="s">
        <v>1</v>
      </c>
      <c r="C93" s="24" t="s">
        <v>18</v>
      </c>
      <c r="D93" s="10" t="s">
        <v>94</v>
      </c>
      <c r="E93" s="10"/>
      <c r="F93" s="12">
        <v>994873.25</v>
      </c>
      <c r="G93" s="12">
        <v>919250.09</v>
      </c>
      <c r="H93" s="56">
        <f t="shared" si="8"/>
        <v>75623.160000000033</v>
      </c>
      <c r="I93" s="56">
        <f t="shared" si="9"/>
        <v>92.398714107550887</v>
      </c>
      <c r="M93" s="18"/>
    </row>
    <row r="94" spans="1:13" ht="27.75" customHeight="1">
      <c r="A94" s="41" t="s">
        <v>116</v>
      </c>
      <c r="B94" s="9" t="s">
        <v>1</v>
      </c>
      <c r="C94" s="25" t="s">
        <v>18</v>
      </c>
      <c r="D94" s="10" t="s">
        <v>94</v>
      </c>
      <c r="E94" s="10"/>
      <c r="F94" s="12">
        <v>994873.26</v>
      </c>
      <c r="G94" s="12">
        <v>919250.09</v>
      </c>
      <c r="H94" s="56">
        <f t="shared" si="8"/>
        <v>75623.170000000042</v>
      </c>
      <c r="I94" s="56">
        <f t="shared" si="9"/>
        <v>92.398713178802296</v>
      </c>
      <c r="M94" s="18"/>
    </row>
    <row r="95" spans="1:13" ht="15.75" customHeight="1">
      <c r="A95" s="43" t="s">
        <v>143</v>
      </c>
      <c r="B95" s="25" t="s">
        <v>1</v>
      </c>
      <c r="C95" s="25" t="s">
        <v>18</v>
      </c>
      <c r="D95" s="10" t="s">
        <v>126</v>
      </c>
      <c r="E95" s="10"/>
      <c r="F95" s="12">
        <v>994873.26</v>
      </c>
      <c r="G95" s="12">
        <v>919250.09</v>
      </c>
      <c r="H95" s="56">
        <f t="shared" si="8"/>
        <v>75623.170000000042</v>
      </c>
      <c r="I95" s="56">
        <f t="shared" si="9"/>
        <v>92.398713178802296</v>
      </c>
      <c r="M95" s="18"/>
    </row>
    <row r="96" spans="1:13">
      <c r="A96" s="42" t="s">
        <v>39</v>
      </c>
      <c r="B96" s="9" t="s">
        <v>1</v>
      </c>
      <c r="C96" s="9" t="s">
        <v>18</v>
      </c>
      <c r="D96" s="9" t="s">
        <v>115</v>
      </c>
      <c r="E96" s="9"/>
      <c r="F96" s="12">
        <v>267000</v>
      </c>
      <c r="G96" s="12">
        <v>246704.57</v>
      </c>
      <c r="H96" s="56">
        <f t="shared" si="8"/>
        <v>20295.429999999993</v>
      </c>
      <c r="I96" s="56">
        <f t="shared" si="9"/>
        <v>92.398715355805251</v>
      </c>
    </row>
    <row r="97" spans="1:9">
      <c r="A97" s="42" t="s">
        <v>39</v>
      </c>
      <c r="B97" s="25" t="s">
        <v>1</v>
      </c>
      <c r="C97" s="25" t="s">
        <v>18</v>
      </c>
      <c r="D97" s="25" t="s">
        <v>115</v>
      </c>
      <c r="E97" s="25" t="s">
        <v>2</v>
      </c>
      <c r="F97" s="26" t="s">
        <v>136</v>
      </c>
      <c r="G97" s="26" t="s">
        <v>169</v>
      </c>
      <c r="H97" s="56">
        <f t="shared" si="8"/>
        <v>4940.8399999999965</v>
      </c>
      <c r="I97" s="56">
        <f t="shared" si="9"/>
        <v>92.398707692307696</v>
      </c>
    </row>
    <row r="98" spans="1:9">
      <c r="A98" s="42" t="s">
        <v>39</v>
      </c>
      <c r="B98" s="25" t="s">
        <v>1</v>
      </c>
      <c r="C98" s="25" t="s">
        <v>18</v>
      </c>
      <c r="D98" s="25" t="s">
        <v>115</v>
      </c>
      <c r="E98" s="25" t="s">
        <v>2</v>
      </c>
      <c r="F98" s="26" t="s">
        <v>137</v>
      </c>
      <c r="G98" s="26" t="s">
        <v>170</v>
      </c>
      <c r="H98" s="56">
        <f t="shared" si="8"/>
        <v>3952.6699999999983</v>
      </c>
      <c r="I98" s="56">
        <f t="shared" si="9"/>
        <v>92.398711538461541</v>
      </c>
    </row>
    <row r="99" spans="1:9">
      <c r="A99" s="46" t="s">
        <v>127</v>
      </c>
      <c r="B99" s="25" t="s">
        <v>1</v>
      </c>
      <c r="C99" s="25" t="s">
        <v>18</v>
      </c>
      <c r="D99" s="25" t="s">
        <v>115</v>
      </c>
      <c r="E99" s="25" t="s">
        <v>2</v>
      </c>
      <c r="F99" s="26" t="s">
        <v>138</v>
      </c>
      <c r="G99" s="26" t="s">
        <v>171</v>
      </c>
      <c r="H99" s="56">
        <f t="shared" si="8"/>
        <v>11401.920000000013</v>
      </c>
      <c r="I99" s="56">
        <f t="shared" si="9"/>
        <v>92.398719999999983</v>
      </c>
    </row>
    <row r="100" spans="1:9">
      <c r="A100" s="55" t="s">
        <v>151</v>
      </c>
      <c r="B100" s="34" t="s">
        <v>1</v>
      </c>
      <c r="C100" s="34" t="s">
        <v>160</v>
      </c>
      <c r="D100" s="34"/>
      <c r="E100" s="34"/>
      <c r="F100" s="33" t="s">
        <v>161</v>
      </c>
      <c r="G100" s="33" t="s">
        <v>177</v>
      </c>
      <c r="H100" s="56">
        <f t="shared" si="8"/>
        <v>5000</v>
      </c>
      <c r="I100" s="56">
        <f t="shared" si="9"/>
        <v>50</v>
      </c>
    </row>
    <row r="101" spans="1:9" ht="26.25">
      <c r="A101" s="36" t="s">
        <v>152</v>
      </c>
      <c r="B101" s="7" t="s">
        <v>1</v>
      </c>
      <c r="C101" s="7" t="s">
        <v>71</v>
      </c>
      <c r="D101" s="8"/>
      <c r="E101" s="8"/>
      <c r="F101" s="11">
        <f t="shared" ref="F101:F102" si="10">F102</f>
        <v>10000</v>
      </c>
      <c r="G101" s="11">
        <v>5000</v>
      </c>
      <c r="H101" s="29">
        <f t="shared" si="8"/>
        <v>5000</v>
      </c>
      <c r="I101" s="29">
        <f t="shared" si="9"/>
        <v>50</v>
      </c>
    </row>
    <row r="102" spans="1:9" ht="25.5">
      <c r="A102" s="41" t="s">
        <v>72</v>
      </c>
      <c r="B102" s="9" t="s">
        <v>1</v>
      </c>
      <c r="C102" s="9" t="s">
        <v>71</v>
      </c>
      <c r="D102" s="9" t="s">
        <v>13</v>
      </c>
      <c r="E102" s="10"/>
      <c r="F102" s="12">
        <f t="shared" si="10"/>
        <v>10000</v>
      </c>
      <c r="G102" s="12">
        <v>5000</v>
      </c>
      <c r="H102" s="56">
        <f t="shared" si="8"/>
        <v>5000</v>
      </c>
      <c r="I102" s="56">
        <f t="shared" si="9"/>
        <v>50</v>
      </c>
    </row>
    <row r="103" spans="1:9">
      <c r="A103" s="41" t="s">
        <v>39</v>
      </c>
      <c r="B103" s="9" t="s">
        <v>1</v>
      </c>
      <c r="C103" s="9" t="s">
        <v>71</v>
      </c>
      <c r="D103" s="9" t="s">
        <v>13</v>
      </c>
      <c r="E103" s="9" t="s">
        <v>2</v>
      </c>
      <c r="F103" s="12">
        <v>10000</v>
      </c>
      <c r="G103" s="12">
        <v>5000</v>
      </c>
      <c r="H103" s="56">
        <f t="shared" si="8"/>
        <v>5000</v>
      </c>
      <c r="I103" s="56">
        <f t="shared" si="9"/>
        <v>50</v>
      </c>
    </row>
    <row r="104" spans="1:9" ht="38.25">
      <c r="A104" s="47" t="s">
        <v>85</v>
      </c>
      <c r="B104" s="9" t="s">
        <v>1</v>
      </c>
      <c r="C104" s="10"/>
      <c r="D104" s="10"/>
      <c r="E104" s="10"/>
      <c r="F104" s="12">
        <f>F106</f>
        <v>3150000</v>
      </c>
      <c r="G104" s="12">
        <v>2362500</v>
      </c>
      <c r="H104" s="56">
        <f t="shared" si="8"/>
        <v>787500</v>
      </c>
      <c r="I104" s="56">
        <f t="shared" si="9"/>
        <v>75</v>
      </c>
    </row>
    <row r="105" spans="1:9">
      <c r="A105" s="37" t="s">
        <v>153</v>
      </c>
      <c r="B105" s="34" t="s">
        <v>1</v>
      </c>
      <c r="C105" s="34" t="s">
        <v>162</v>
      </c>
      <c r="D105" s="30"/>
      <c r="E105" s="30"/>
      <c r="F105" s="29">
        <v>3150000</v>
      </c>
      <c r="G105" s="29">
        <v>2362500</v>
      </c>
      <c r="H105" s="29">
        <f t="shared" si="8"/>
        <v>787500</v>
      </c>
      <c r="I105" s="29">
        <f t="shared" si="9"/>
        <v>75</v>
      </c>
    </row>
    <row r="106" spans="1:9">
      <c r="A106" s="40" t="s">
        <v>86</v>
      </c>
      <c r="B106" s="7" t="s">
        <v>1</v>
      </c>
      <c r="C106" s="7" t="s">
        <v>87</v>
      </c>
      <c r="D106" s="8"/>
      <c r="E106" s="8"/>
      <c r="F106" s="11">
        <f t="shared" ref="F106:F107" si="11">F107</f>
        <v>3150000</v>
      </c>
      <c r="G106" s="11">
        <v>2362500</v>
      </c>
      <c r="H106" s="29">
        <f t="shared" si="8"/>
        <v>787500</v>
      </c>
      <c r="I106" s="29">
        <f t="shared" si="9"/>
        <v>75</v>
      </c>
    </row>
    <row r="107" spans="1:9" ht="25.5">
      <c r="A107" s="41" t="s">
        <v>88</v>
      </c>
      <c r="B107" s="9" t="s">
        <v>1</v>
      </c>
      <c r="C107" s="9" t="s">
        <v>87</v>
      </c>
      <c r="D107" s="9" t="s">
        <v>89</v>
      </c>
      <c r="E107" s="10"/>
      <c r="F107" s="12">
        <f t="shared" si="11"/>
        <v>3150000</v>
      </c>
      <c r="G107" s="12">
        <v>2362500</v>
      </c>
      <c r="H107" s="56">
        <f t="shared" si="8"/>
        <v>787500</v>
      </c>
      <c r="I107" s="56">
        <f t="shared" si="9"/>
        <v>75</v>
      </c>
    </row>
    <row r="108" spans="1:9">
      <c r="A108" s="42" t="s">
        <v>81</v>
      </c>
      <c r="B108" s="9" t="s">
        <v>1</v>
      </c>
      <c r="C108" s="9" t="s">
        <v>87</v>
      </c>
      <c r="D108" s="9" t="s">
        <v>89</v>
      </c>
      <c r="E108" s="9" t="s">
        <v>3</v>
      </c>
      <c r="F108" s="12">
        <v>3150000</v>
      </c>
      <c r="G108" s="12">
        <v>2362500</v>
      </c>
      <c r="H108" s="56">
        <f t="shared" si="8"/>
        <v>787500</v>
      </c>
      <c r="I108" s="56">
        <f t="shared" si="9"/>
        <v>75</v>
      </c>
    </row>
    <row r="109" spans="1:9">
      <c r="A109" s="44" t="s">
        <v>166</v>
      </c>
      <c r="B109" s="34" t="s">
        <v>1</v>
      </c>
      <c r="C109" s="31">
        <v>1000</v>
      </c>
      <c r="D109" s="9"/>
      <c r="E109" s="9"/>
      <c r="F109" s="29">
        <v>328847</v>
      </c>
      <c r="G109" s="29">
        <v>245280</v>
      </c>
      <c r="H109" s="29">
        <f t="shared" si="8"/>
        <v>83567</v>
      </c>
      <c r="I109" s="29">
        <f t="shared" si="9"/>
        <v>74.587878253412683</v>
      </c>
    </row>
    <row r="110" spans="1:9">
      <c r="A110" s="40" t="s">
        <v>73</v>
      </c>
      <c r="B110" s="7" t="s">
        <v>1</v>
      </c>
      <c r="C110" s="7" t="s">
        <v>74</v>
      </c>
      <c r="D110" s="8"/>
      <c r="E110" s="8"/>
      <c r="F110" s="11">
        <v>328847</v>
      </c>
      <c r="G110" s="11">
        <v>245280</v>
      </c>
      <c r="H110" s="29">
        <f t="shared" si="8"/>
        <v>83567</v>
      </c>
      <c r="I110" s="29">
        <f t="shared" si="9"/>
        <v>74.587878253412683</v>
      </c>
    </row>
    <row r="111" spans="1:9">
      <c r="A111" s="41" t="s">
        <v>75</v>
      </c>
      <c r="B111" s="9" t="s">
        <v>1</v>
      </c>
      <c r="C111" s="9" t="s">
        <v>74</v>
      </c>
      <c r="D111" s="9" t="s">
        <v>76</v>
      </c>
      <c r="E111" s="10"/>
      <c r="F111" s="12">
        <f t="shared" ref="F111" si="12">F112</f>
        <v>258847</v>
      </c>
      <c r="G111" s="12">
        <v>192780</v>
      </c>
      <c r="H111" s="56">
        <f t="shared" si="8"/>
        <v>66067</v>
      </c>
      <c r="I111" s="56">
        <f t="shared" si="9"/>
        <v>74.476428160264561</v>
      </c>
    </row>
    <row r="112" spans="1:9" ht="25.5">
      <c r="A112" s="41" t="s">
        <v>77</v>
      </c>
      <c r="B112" s="9" t="s">
        <v>1</v>
      </c>
      <c r="C112" s="9" t="s">
        <v>74</v>
      </c>
      <c r="D112" s="9" t="s">
        <v>76</v>
      </c>
      <c r="E112" s="9" t="s">
        <v>17</v>
      </c>
      <c r="F112" s="12">
        <v>258847</v>
      </c>
      <c r="G112" s="12">
        <v>192780</v>
      </c>
      <c r="H112" s="56">
        <f t="shared" si="8"/>
        <v>66067</v>
      </c>
      <c r="I112" s="56">
        <f t="shared" si="9"/>
        <v>74.476428160264561</v>
      </c>
    </row>
    <row r="113" spans="1:9" ht="38.25">
      <c r="A113" s="47" t="s">
        <v>78</v>
      </c>
      <c r="B113" s="9" t="s">
        <v>1</v>
      </c>
      <c r="C113" s="10"/>
      <c r="D113" s="10"/>
      <c r="E113" s="10"/>
      <c r="F113" s="12">
        <f t="shared" ref="F113:F115" si="13">F114</f>
        <v>70000</v>
      </c>
      <c r="G113" s="12">
        <v>52500</v>
      </c>
      <c r="H113" s="56">
        <f t="shared" si="8"/>
        <v>17500</v>
      </c>
      <c r="I113" s="56">
        <f t="shared" si="9"/>
        <v>75</v>
      </c>
    </row>
    <row r="114" spans="1:9">
      <c r="A114" s="40" t="s">
        <v>73</v>
      </c>
      <c r="B114" s="7" t="s">
        <v>1</v>
      </c>
      <c r="C114" s="7" t="s">
        <v>74</v>
      </c>
      <c r="D114" s="8"/>
      <c r="E114" s="8"/>
      <c r="F114" s="11">
        <f t="shared" si="13"/>
        <v>70000</v>
      </c>
      <c r="G114" s="11">
        <v>52500</v>
      </c>
      <c r="H114" s="29">
        <f t="shared" si="8"/>
        <v>17500</v>
      </c>
      <c r="I114" s="29">
        <f t="shared" si="9"/>
        <v>75</v>
      </c>
    </row>
    <row r="115" spans="1:9" ht="38.25">
      <c r="A115" s="41" t="s">
        <v>79</v>
      </c>
      <c r="B115" s="9" t="s">
        <v>1</v>
      </c>
      <c r="C115" s="9" t="s">
        <v>74</v>
      </c>
      <c r="D115" s="9" t="s">
        <v>80</v>
      </c>
      <c r="E115" s="10"/>
      <c r="F115" s="12">
        <f t="shared" si="13"/>
        <v>70000</v>
      </c>
      <c r="G115" s="12">
        <v>52500</v>
      </c>
      <c r="H115" s="56">
        <f t="shared" si="8"/>
        <v>17500</v>
      </c>
      <c r="I115" s="56">
        <f t="shared" si="9"/>
        <v>75</v>
      </c>
    </row>
    <row r="116" spans="1:9">
      <c r="A116" s="42" t="s">
        <v>81</v>
      </c>
      <c r="B116" s="9" t="s">
        <v>1</v>
      </c>
      <c r="C116" s="9" t="s">
        <v>74</v>
      </c>
      <c r="D116" s="9" t="s">
        <v>80</v>
      </c>
      <c r="E116" s="9" t="s">
        <v>3</v>
      </c>
      <c r="F116" s="12">
        <v>70000</v>
      </c>
      <c r="G116" s="12">
        <v>52500</v>
      </c>
      <c r="H116" s="56">
        <f t="shared" si="8"/>
        <v>17500</v>
      </c>
      <c r="I116" s="56">
        <f t="shared" si="9"/>
        <v>75</v>
      </c>
    </row>
    <row r="117" spans="1:9">
      <c r="A117" s="36" t="s">
        <v>154</v>
      </c>
      <c r="B117" s="34" t="s">
        <v>1</v>
      </c>
      <c r="C117" s="34" t="s">
        <v>163</v>
      </c>
      <c r="D117" s="32"/>
      <c r="E117" s="32"/>
      <c r="F117" s="33" t="s">
        <v>164</v>
      </c>
      <c r="G117" s="33" t="s">
        <v>164</v>
      </c>
      <c r="H117" s="29">
        <f t="shared" si="8"/>
        <v>0</v>
      </c>
      <c r="I117" s="29">
        <f t="shared" si="9"/>
        <v>100</v>
      </c>
    </row>
    <row r="118" spans="1:9" ht="25.5">
      <c r="A118" s="40" t="s">
        <v>82</v>
      </c>
      <c r="B118" s="7" t="s">
        <v>1</v>
      </c>
      <c r="C118" s="7" t="s">
        <v>83</v>
      </c>
      <c r="D118" s="8"/>
      <c r="E118" s="8"/>
      <c r="F118" s="11">
        <f t="shared" ref="F118:F119" si="14">F119</f>
        <v>1500</v>
      </c>
      <c r="G118" s="11">
        <v>1500</v>
      </c>
      <c r="H118" s="29">
        <f t="shared" si="8"/>
        <v>0</v>
      </c>
      <c r="I118" s="29">
        <f t="shared" si="9"/>
        <v>100</v>
      </c>
    </row>
    <row r="119" spans="1:9" ht="25.5">
      <c r="A119" s="41" t="s">
        <v>84</v>
      </c>
      <c r="B119" s="9" t="s">
        <v>1</v>
      </c>
      <c r="C119" s="9" t="s">
        <v>83</v>
      </c>
      <c r="D119" s="9" t="s">
        <v>14</v>
      </c>
      <c r="E119" s="10"/>
      <c r="F119" s="12">
        <f t="shared" si="14"/>
        <v>1500</v>
      </c>
      <c r="G119" s="12">
        <v>1500</v>
      </c>
      <c r="H119" s="56">
        <f t="shared" si="8"/>
        <v>0</v>
      </c>
      <c r="I119" s="56">
        <f t="shared" si="9"/>
        <v>100</v>
      </c>
    </row>
    <row r="120" spans="1:9">
      <c r="A120" s="42" t="s">
        <v>81</v>
      </c>
      <c r="B120" s="9" t="s">
        <v>1</v>
      </c>
      <c r="C120" s="9" t="s">
        <v>83</v>
      </c>
      <c r="D120" s="9" t="s">
        <v>14</v>
      </c>
      <c r="E120" s="9" t="s">
        <v>3</v>
      </c>
      <c r="F120" s="12">
        <v>1500</v>
      </c>
      <c r="G120" s="12">
        <v>1500</v>
      </c>
      <c r="H120" s="56">
        <f t="shared" si="8"/>
        <v>0</v>
      </c>
      <c r="I120" s="56">
        <f t="shared" si="9"/>
        <v>100</v>
      </c>
    </row>
    <row r="121" spans="1:9">
      <c r="A121" s="48" t="s">
        <v>90</v>
      </c>
      <c r="B121" s="13"/>
      <c r="C121" s="13"/>
      <c r="D121" s="13"/>
      <c r="E121" s="13"/>
      <c r="F121" s="14">
        <v>21335328.710000001</v>
      </c>
      <c r="G121" s="14">
        <v>16366837.59</v>
      </c>
      <c r="H121" s="29">
        <f t="shared" ref="H121" si="15">F121-G121</f>
        <v>4968491.120000001</v>
      </c>
      <c r="I121" s="29">
        <f t="shared" ref="I121" si="16">G121/F121*100</f>
        <v>76.712376042881232</v>
      </c>
    </row>
    <row r="122" spans="1:9">
      <c r="A122" s="49"/>
    </row>
  </sheetData>
  <mergeCells count="14">
    <mergeCell ref="A1:I1"/>
    <mergeCell ref="A2:I2"/>
    <mergeCell ref="A3:I3"/>
    <mergeCell ref="A4:I4"/>
    <mergeCell ref="A5:I5"/>
    <mergeCell ref="I6:I7"/>
    <mergeCell ref="A6:A7"/>
    <mergeCell ref="B6:B7"/>
    <mergeCell ref="C6:C7"/>
    <mergeCell ref="D6:D7"/>
    <mergeCell ref="E6:E7"/>
    <mergeCell ref="F6:F7"/>
    <mergeCell ref="G6:G7"/>
    <mergeCell ref="H6:H7"/>
  </mergeCells>
  <pageMargins left="0.32" right="0.46" top="0.39" bottom="0.25" header="0.3" footer="0.2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прил4</vt:lpstr>
      <vt:lpstr>прил4!Область_печати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2025-10-08T09:20:22Z</dcterms:modified>
</cp:coreProperties>
</file>