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65" windowWidth="14805" windowHeight="7950"/>
  </bookViews>
  <sheets>
    <sheet name="бюджет 2014" sheetId="1" r:id="rId1"/>
    <sheet name="Лист1" sheetId="2" r:id="rId2"/>
  </sheets>
  <definedNames>
    <definedName name="_xlnm.Print_Titles" localSheetId="0">'бюджет 2014'!$4:$5</definedName>
  </definedNames>
  <calcPr calcId="124519"/>
</workbook>
</file>

<file path=xl/calcChain.xml><?xml version="1.0" encoding="utf-8"?>
<calcChain xmlns="http://schemas.openxmlformats.org/spreadsheetml/2006/main">
  <c r="H77" i="1"/>
  <c r="H79"/>
  <c r="G81"/>
  <c r="H80"/>
  <c r="F80"/>
  <c r="G80" s="1"/>
  <c r="F79"/>
  <c r="G79" s="1"/>
  <c r="H78"/>
  <c r="F78"/>
  <c r="G78" s="1"/>
  <c r="H212"/>
  <c r="H132"/>
  <c r="G294"/>
  <c r="H293"/>
  <c r="F293"/>
  <c r="G293" s="1"/>
  <c r="H292"/>
  <c r="F292"/>
  <c r="G292" s="1"/>
  <c r="G272"/>
  <c r="H271"/>
  <c r="F271"/>
  <c r="G271" s="1"/>
  <c r="H270"/>
  <c r="F270"/>
  <c r="G270" s="1"/>
  <c r="H269"/>
  <c r="F269"/>
  <c r="G269" s="1"/>
  <c r="G268"/>
  <c r="H267"/>
  <c r="F267"/>
  <c r="G267" s="1"/>
  <c r="H266"/>
  <c r="F266"/>
  <c r="G266" s="1"/>
  <c r="H139" l="1"/>
  <c r="H138" s="1"/>
  <c r="H137" s="1"/>
  <c r="H54"/>
  <c r="H56"/>
  <c r="G291"/>
  <c r="H290"/>
  <c r="F290"/>
  <c r="G290" s="1"/>
  <c r="H289"/>
  <c r="F289"/>
  <c r="G289" s="1"/>
  <c r="H216"/>
  <c r="G733"/>
  <c r="H732"/>
  <c r="F732"/>
  <c r="G732" s="1"/>
  <c r="H731"/>
  <c r="F731"/>
  <c r="G731" s="1"/>
  <c r="G730"/>
  <c r="H729"/>
  <c r="F729"/>
  <c r="G729" s="1"/>
  <c r="H728"/>
  <c r="F728"/>
  <c r="G728" s="1"/>
  <c r="G743"/>
  <c r="H742"/>
  <c r="H741" s="1"/>
  <c r="F742"/>
  <c r="G742" s="1"/>
  <c r="H53" l="1"/>
  <c r="H621"/>
  <c r="H620" s="1"/>
  <c r="G259"/>
  <c r="H258"/>
  <c r="F258"/>
  <c r="G258" s="1"/>
  <c r="H257"/>
  <c r="F257"/>
  <c r="G257" s="1"/>
  <c r="G256"/>
  <c r="H255"/>
  <c r="F255"/>
  <c r="G255" s="1"/>
  <c r="H254"/>
  <c r="F254"/>
  <c r="G254" s="1"/>
  <c r="H261"/>
  <c r="H17"/>
  <c r="H388"/>
  <c r="H387" s="1"/>
  <c r="G389"/>
  <c r="G388"/>
  <c r="G516" l="1"/>
  <c r="H747"/>
  <c r="G747" s="1"/>
  <c r="H745"/>
  <c r="H744" s="1"/>
  <c r="G744" s="1"/>
  <c r="G748"/>
  <c r="G746"/>
  <c r="G745"/>
  <c r="H739"/>
  <c r="G739" s="1"/>
  <c r="G740"/>
  <c r="H712"/>
  <c r="H711" s="1"/>
  <c r="G711" s="1"/>
  <c r="H694"/>
  <c r="H693" s="1"/>
  <c r="H697"/>
  <c r="H696" s="1"/>
  <c r="H700"/>
  <c r="H699" s="1"/>
  <c r="G699" s="1"/>
  <c r="H703"/>
  <c r="H702" s="1"/>
  <c r="G702" s="1"/>
  <c r="H706"/>
  <c r="H705" s="1"/>
  <c r="G705" s="1"/>
  <c r="H709"/>
  <c r="H708" s="1"/>
  <c r="G708" s="1"/>
  <c r="G718"/>
  <c r="G717"/>
  <c r="G716"/>
  <c r="G715"/>
  <c r="G714"/>
  <c r="G713"/>
  <c r="G712"/>
  <c r="G710"/>
  <c r="G709"/>
  <c r="G707"/>
  <c r="G704"/>
  <c r="G703"/>
  <c r="G701"/>
  <c r="G698"/>
  <c r="G697"/>
  <c r="G695"/>
  <c r="G694"/>
  <c r="H689"/>
  <c r="H688" s="1"/>
  <c r="G688" s="1"/>
  <c r="H684"/>
  <c r="H686"/>
  <c r="G686" s="1"/>
  <c r="H681"/>
  <c r="G681" s="1"/>
  <c r="H679"/>
  <c r="H678" s="1"/>
  <c r="G678" s="1"/>
  <c r="H676"/>
  <c r="H675" s="1"/>
  <c r="G690"/>
  <c r="G687"/>
  <c r="G685"/>
  <c r="G684"/>
  <c r="G682"/>
  <c r="G680"/>
  <c r="G677"/>
  <c r="G676"/>
  <c r="G651"/>
  <c r="G649"/>
  <c r="G646"/>
  <c r="G644"/>
  <c r="G641"/>
  <c r="G638"/>
  <c r="H648"/>
  <c r="G648" s="1"/>
  <c r="H650"/>
  <c r="G650" s="1"/>
  <c r="H645"/>
  <c r="G645" s="1"/>
  <c r="H643"/>
  <c r="G643" s="1"/>
  <c r="H640"/>
  <c r="G640" s="1"/>
  <c r="H637"/>
  <c r="G637" s="1"/>
  <c r="H667"/>
  <c r="H669"/>
  <c r="H672"/>
  <c r="H671" s="1"/>
  <c r="G671" s="1"/>
  <c r="G673"/>
  <c r="G672"/>
  <c r="G670"/>
  <c r="G669"/>
  <c r="G668"/>
  <c r="G667"/>
  <c r="H658"/>
  <c r="G658" s="1"/>
  <c r="G659"/>
  <c r="H618"/>
  <c r="G619"/>
  <c r="G618"/>
  <c r="H614"/>
  <c r="H612"/>
  <c r="G615"/>
  <c r="G614"/>
  <c r="G613"/>
  <c r="G612"/>
  <c r="H604"/>
  <c r="H603" s="1"/>
  <c r="G603" s="1"/>
  <c r="G605"/>
  <c r="G604"/>
  <c r="H601"/>
  <c r="G602"/>
  <c r="G601"/>
  <c r="H589"/>
  <c r="H588" s="1"/>
  <c r="G588" s="1"/>
  <c r="H586"/>
  <c r="G586" s="1"/>
  <c r="H584"/>
  <c r="G590"/>
  <c r="G589"/>
  <c r="G587"/>
  <c r="G585"/>
  <c r="G584"/>
  <c r="H579"/>
  <c r="H578" s="1"/>
  <c r="G578" s="1"/>
  <c r="H576"/>
  <c r="H575" s="1"/>
  <c r="G575" s="1"/>
  <c r="G580"/>
  <c r="G577"/>
  <c r="G576"/>
  <c r="H565"/>
  <c r="G565" s="1"/>
  <c r="G566"/>
  <c r="H559"/>
  <c r="H555"/>
  <c r="G555" s="1"/>
  <c r="G556"/>
  <c r="G529"/>
  <c r="H528"/>
  <c r="G528" s="1"/>
  <c r="H492"/>
  <c r="H515"/>
  <c r="H514" s="1"/>
  <c r="G514" s="1"/>
  <c r="H518"/>
  <c r="H517" s="1"/>
  <c r="G517" s="1"/>
  <c r="H510"/>
  <c r="G510" s="1"/>
  <c r="H512"/>
  <c r="G519"/>
  <c r="G513"/>
  <c r="G512"/>
  <c r="G511"/>
  <c r="H507"/>
  <c r="H505"/>
  <c r="H504" s="1"/>
  <c r="G504" s="1"/>
  <c r="H502"/>
  <c r="G508"/>
  <c r="G507"/>
  <c r="G506"/>
  <c r="G503"/>
  <c r="G502"/>
  <c r="H488"/>
  <c r="G488" s="1"/>
  <c r="H490"/>
  <c r="H495"/>
  <c r="H494" s="1"/>
  <c r="G494" s="1"/>
  <c r="G496"/>
  <c r="G495"/>
  <c r="G493"/>
  <c r="G492"/>
  <c r="G491"/>
  <c r="G490"/>
  <c r="G489"/>
  <c r="H485"/>
  <c r="H484" s="1"/>
  <c r="G484" s="1"/>
  <c r="G486"/>
  <c r="H480"/>
  <c r="G481"/>
  <c r="G480"/>
  <c r="H475"/>
  <c r="G476"/>
  <c r="G475"/>
  <c r="H466"/>
  <c r="H465" s="1"/>
  <c r="G465" s="1"/>
  <c r="G467"/>
  <c r="H461"/>
  <c r="H460" s="1"/>
  <c r="G460" s="1"/>
  <c r="H456"/>
  <c r="G456" s="1"/>
  <c r="H458"/>
  <c r="G462"/>
  <c r="G461"/>
  <c r="G459"/>
  <c r="G457"/>
  <c r="F458"/>
  <c r="G458" s="1"/>
  <c r="H453"/>
  <c r="G453" s="1"/>
  <c r="G454"/>
  <c r="H443"/>
  <c r="G443" s="1"/>
  <c r="G444"/>
  <c r="H439"/>
  <c r="G440"/>
  <c r="G439"/>
  <c r="H428"/>
  <c r="G429"/>
  <c r="G428"/>
  <c r="G398"/>
  <c r="G395"/>
  <c r="H417"/>
  <c r="H416" s="1"/>
  <c r="G416" s="1"/>
  <c r="H414"/>
  <c r="H413" s="1"/>
  <c r="H410"/>
  <c r="H409" s="1"/>
  <c r="G409" s="1"/>
  <c r="G418"/>
  <c r="G417"/>
  <c r="G415"/>
  <c r="G414"/>
  <c r="G411"/>
  <c r="H405"/>
  <c r="G405" s="1"/>
  <c r="G406"/>
  <c r="H396"/>
  <c r="G396" s="1"/>
  <c r="H397"/>
  <c r="G397" s="1"/>
  <c r="H394"/>
  <c r="G394" s="1"/>
  <c r="G372"/>
  <c r="H371"/>
  <c r="H369" s="1"/>
  <c r="G369" s="1"/>
  <c r="G368"/>
  <c r="H367"/>
  <c r="G367" s="1"/>
  <c r="G363"/>
  <c r="H362"/>
  <c r="G362" s="1"/>
  <c r="H356"/>
  <c r="H355" s="1"/>
  <c r="G355" s="1"/>
  <c r="G357"/>
  <c r="G356"/>
  <c r="H344"/>
  <c r="H343" s="1"/>
  <c r="G345"/>
  <c r="G344"/>
  <c r="H306"/>
  <c r="H305" s="1"/>
  <c r="H297"/>
  <c r="H296" s="1"/>
  <c r="G298"/>
  <c r="G297"/>
  <c r="H283"/>
  <c r="H282" s="1"/>
  <c r="G282" s="1"/>
  <c r="H280"/>
  <c r="H279" s="1"/>
  <c r="G279" s="1"/>
  <c r="H277"/>
  <c r="H276" s="1"/>
  <c r="G276" s="1"/>
  <c r="G284"/>
  <c r="G283"/>
  <c r="G281"/>
  <c r="G278"/>
  <c r="G277"/>
  <c r="H246"/>
  <c r="G247"/>
  <c r="G246"/>
  <c r="H241"/>
  <c r="H240" s="1"/>
  <c r="G240" s="1"/>
  <c r="G242"/>
  <c r="H235"/>
  <c r="H234" s="1"/>
  <c r="G234" s="1"/>
  <c r="H232"/>
  <c r="H231" s="1"/>
  <c r="G231" s="1"/>
  <c r="H238"/>
  <c r="H237" s="1"/>
  <c r="G237" s="1"/>
  <c r="G239"/>
  <c r="G238"/>
  <c r="G236"/>
  <c r="G233"/>
  <c r="G232"/>
  <c r="H229"/>
  <c r="H228" s="1"/>
  <c r="G228" s="1"/>
  <c r="H226"/>
  <c r="H225" s="1"/>
  <c r="G225" s="1"/>
  <c r="H223"/>
  <c r="H221"/>
  <c r="H220" s="1"/>
  <c r="G220" s="1"/>
  <c r="G230"/>
  <c r="G229"/>
  <c r="G227"/>
  <c r="G226"/>
  <c r="G224"/>
  <c r="H218"/>
  <c r="H217" s="1"/>
  <c r="G223"/>
  <c r="G222"/>
  <c r="G219"/>
  <c r="H201"/>
  <c r="G201" s="1"/>
  <c r="G202"/>
  <c r="H188"/>
  <c r="H187" s="1"/>
  <c r="G187" s="1"/>
  <c r="G189"/>
  <c r="G188"/>
  <c r="H178"/>
  <c r="H177" s="1"/>
  <c r="G179"/>
  <c r="G178"/>
  <c r="H165"/>
  <c r="G165" s="1"/>
  <c r="G166"/>
  <c r="H155"/>
  <c r="H154" s="1"/>
  <c r="G156"/>
  <c r="G143"/>
  <c r="H142"/>
  <c r="G142" s="1"/>
  <c r="H117"/>
  <c r="H116" s="1"/>
  <c r="G116" s="1"/>
  <c r="G118"/>
  <c r="H92"/>
  <c r="G92" s="1"/>
  <c r="G93"/>
  <c r="G51"/>
  <c r="H50"/>
  <c r="G50" s="1"/>
  <c r="G43"/>
  <c r="G40"/>
  <c r="H42"/>
  <c r="G42" s="1"/>
  <c r="G18"/>
  <c r="F17"/>
  <c r="G17" s="1"/>
  <c r="G16"/>
  <c r="H15"/>
  <c r="H14" s="1"/>
  <c r="F15"/>
  <c r="H39"/>
  <c r="G39" s="1"/>
  <c r="H36"/>
  <c r="H35" s="1"/>
  <c r="G35" s="1"/>
  <c r="H33"/>
  <c r="H32" s="1"/>
  <c r="G32" s="1"/>
  <c r="G37"/>
  <c r="G36"/>
  <c r="G34"/>
  <c r="G33"/>
  <c r="G31"/>
  <c r="H30"/>
  <c r="G30" s="1"/>
  <c r="G24"/>
  <c r="H23"/>
  <c r="G23" s="1"/>
  <c r="G763"/>
  <c r="G762"/>
  <c r="G761"/>
  <c r="G760"/>
  <c r="G757"/>
  <c r="G752"/>
  <c r="G738"/>
  <c r="G736"/>
  <c r="G725"/>
  <c r="G722"/>
  <c r="G665"/>
  <c r="G662"/>
  <c r="G657"/>
  <c r="G655"/>
  <c r="G635"/>
  <c r="G632"/>
  <c r="G628"/>
  <c r="G625"/>
  <c r="G617"/>
  <c r="G608"/>
  <c r="G600"/>
  <c r="G598"/>
  <c r="G596"/>
  <c r="G594"/>
  <c r="G574"/>
  <c r="G572"/>
  <c r="G569"/>
  <c r="G564"/>
  <c r="G562"/>
  <c r="G558"/>
  <c r="G554"/>
  <c r="G546"/>
  <c r="G544"/>
  <c r="G540"/>
  <c r="G537"/>
  <c r="G534"/>
  <c r="G531"/>
  <c r="G527"/>
  <c r="G525"/>
  <c r="G501"/>
  <c r="G499"/>
  <c r="G483"/>
  <c r="G478"/>
  <c r="G474"/>
  <c r="G472"/>
  <c r="G452"/>
  <c r="G450"/>
  <c r="G442"/>
  <c r="G438"/>
  <c r="G436"/>
  <c r="G427"/>
  <c r="G425"/>
  <c r="G408"/>
  <c r="G404"/>
  <c r="G402"/>
  <c r="G386"/>
  <c r="G382"/>
  <c r="G377"/>
  <c r="G360"/>
  <c r="G354"/>
  <c r="G351"/>
  <c r="G340"/>
  <c r="G334"/>
  <c r="G329"/>
  <c r="G324"/>
  <c r="G322"/>
  <c r="G315"/>
  <c r="G310"/>
  <c r="G304"/>
  <c r="G288"/>
  <c r="G275"/>
  <c r="G265"/>
  <c r="G262"/>
  <c r="G253"/>
  <c r="G250"/>
  <c r="G245"/>
  <c r="G211"/>
  <c r="G209"/>
  <c r="G206"/>
  <c r="G204"/>
  <c r="G200"/>
  <c r="G198"/>
  <c r="G192"/>
  <c r="G186"/>
  <c r="G183"/>
  <c r="G175"/>
  <c r="G169"/>
  <c r="G164"/>
  <c r="G162"/>
  <c r="G153"/>
  <c r="G150"/>
  <c r="G148"/>
  <c r="G145"/>
  <c r="G136"/>
  <c r="G130"/>
  <c r="G126"/>
  <c r="G122"/>
  <c r="G115"/>
  <c r="G112"/>
  <c r="G107"/>
  <c r="G102"/>
  <c r="G96"/>
  <c r="G91"/>
  <c r="G89"/>
  <c r="G86"/>
  <c r="G76"/>
  <c r="G74"/>
  <c r="G71"/>
  <c r="G68"/>
  <c r="G64"/>
  <c r="G60"/>
  <c r="G48"/>
  <c r="G29"/>
  <c r="G27"/>
  <c r="G22"/>
  <c r="G12"/>
  <c r="H759"/>
  <c r="H758" s="1"/>
  <c r="H756"/>
  <c r="H755" s="1"/>
  <c r="H751"/>
  <c r="H750" s="1"/>
  <c r="H749" s="1"/>
  <c r="H737"/>
  <c r="H735"/>
  <c r="H724"/>
  <c r="H723"/>
  <c r="H721"/>
  <c r="H720"/>
  <c r="H719" s="1"/>
  <c r="H664"/>
  <c r="H663" s="1"/>
  <c r="H661"/>
  <c r="H660" s="1"/>
  <c r="H656"/>
  <c r="H654"/>
  <c r="H634"/>
  <c r="H633" s="1"/>
  <c r="H631"/>
  <c r="H630" s="1"/>
  <c r="H627"/>
  <c r="H626" s="1"/>
  <c r="H624"/>
  <c r="H623" s="1"/>
  <c r="H616"/>
  <c r="H607"/>
  <c r="H606"/>
  <c r="H599"/>
  <c r="H597"/>
  <c r="H595"/>
  <c r="H593"/>
  <c r="H592" s="1"/>
  <c r="H591" s="1"/>
  <c r="H573"/>
  <c r="H571"/>
  <c r="H570" s="1"/>
  <c r="H568"/>
  <c r="H567" s="1"/>
  <c r="H563"/>
  <c r="H561"/>
  <c r="H557"/>
  <c r="H553"/>
  <c r="H545"/>
  <c r="H543"/>
  <c r="H539"/>
  <c r="H538" s="1"/>
  <c r="H536"/>
  <c r="H535" s="1"/>
  <c r="H533"/>
  <c r="H532" s="1"/>
  <c r="H530"/>
  <c r="H526"/>
  <c r="H524"/>
  <c r="H523" s="1"/>
  <c r="H522" s="1"/>
  <c r="H500"/>
  <c r="H498"/>
  <c r="H482"/>
  <c r="H477"/>
  <c r="H473"/>
  <c r="H471"/>
  <c r="H451"/>
  <c r="H449"/>
  <c r="H441"/>
  <c r="H437"/>
  <c r="H435"/>
  <c r="H426"/>
  <c r="H424"/>
  <c r="H407"/>
  <c r="H403"/>
  <c r="H401"/>
  <c r="H400" s="1"/>
  <c r="H399" s="1"/>
  <c r="H385"/>
  <c r="H384"/>
  <c r="H383" s="1"/>
  <c r="H381"/>
  <c r="H380" s="1"/>
  <c r="H379" s="1"/>
  <c r="H376"/>
  <c r="H375" s="1"/>
  <c r="H374" s="1"/>
  <c r="H373" s="1"/>
  <c r="H359"/>
  <c r="H358" s="1"/>
  <c r="H353"/>
  <c r="H352" s="1"/>
  <c r="H350"/>
  <c r="H349" s="1"/>
  <c r="H339"/>
  <c r="H338"/>
  <c r="H337" s="1"/>
  <c r="H336" s="1"/>
  <c r="H335" s="1"/>
  <c r="H333"/>
  <c r="H332" s="1"/>
  <c r="H331" s="1"/>
  <c r="H330" s="1"/>
  <c r="H328"/>
  <c r="H327" s="1"/>
  <c r="H326" s="1"/>
  <c r="H325" s="1"/>
  <c r="H323"/>
  <c r="H321"/>
  <c r="H314"/>
  <c r="H313" s="1"/>
  <c r="H312" s="1"/>
  <c r="H311" s="1"/>
  <c r="H309"/>
  <c r="H308" s="1"/>
  <c r="H303"/>
  <c r="H302" s="1"/>
  <c r="H301" s="1"/>
  <c r="H300" s="1"/>
  <c r="H299" s="1"/>
  <c r="H287"/>
  <c r="H286"/>
  <c r="H285" s="1"/>
  <c r="H274"/>
  <c r="H273" s="1"/>
  <c r="H264"/>
  <c r="H263" s="1"/>
  <c r="H260"/>
  <c r="H252"/>
  <c r="H251"/>
  <c r="H249"/>
  <c r="H248"/>
  <c r="H244"/>
  <c r="H210"/>
  <c r="H208"/>
  <c r="H205"/>
  <c r="H203"/>
  <c r="H199"/>
  <c r="H197"/>
  <c r="H191"/>
  <c r="H190"/>
  <c r="H185"/>
  <c r="H184"/>
  <c r="H182"/>
  <c r="H181"/>
  <c r="H180" s="1"/>
  <c r="H174"/>
  <c r="H173" s="1"/>
  <c r="H172" s="1"/>
  <c r="H171" s="1"/>
  <c r="H168"/>
  <c r="H167" s="1"/>
  <c r="H163"/>
  <c r="H161"/>
  <c r="H152"/>
  <c r="H151"/>
  <c r="H149"/>
  <c r="H147"/>
  <c r="H146" s="1"/>
  <c r="H144"/>
  <c r="H141" s="1"/>
  <c r="H135"/>
  <c r="H134"/>
  <c r="H129"/>
  <c r="H128" s="1"/>
  <c r="H127"/>
  <c r="H125"/>
  <c r="H124"/>
  <c r="H123" s="1"/>
  <c r="H121"/>
  <c r="H120" s="1"/>
  <c r="H114"/>
  <c r="H113"/>
  <c r="H111"/>
  <c r="H110"/>
  <c r="H106"/>
  <c r="H105" s="1"/>
  <c r="H104" s="1"/>
  <c r="H103" s="1"/>
  <c r="H101"/>
  <c r="H100" s="1"/>
  <c r="H99" s="1"/>
  <c r="H98" s="1"/>
  <c r="H95"/>
  <c r="H94" s="1"/>
  <c r="H90"/>
  <c r="H88"/>
  <c r="H85"/>
  <c r="H84" s="1"/>
  <c r="H75"/>
  <c r="H73"/>
  <c r="H72"/>
  <c r="H70"/>
  <c r="H69"/>
  <c r="H67"/>
  <c r="H66"/>
  <c r="H65" s="1"/>
  <c r="H63"/>
  <c r="H62" s="1"/>
  <c r="H61" s="1"/>
  <c r="H59"/>
  <c r="H58"/>
  <c r="H52" s="1"/>
  <c r="H47"/>
  <c r="H46" s="1"/>
  <c r="H45" s="1"/>
  <c r="H28"/>
  <c r="H26"/>
  <c r="H21"/>
  <c r="H11"/>
  <c r="H10" s="1"/>
  <c r="H9" s="1"/>
  <c r="H8" s="1"/>
  <c r="F539"/>
  <c r="F538" s="1"/>
  <c r="F664"/>
  <c r="F663" s="1"/>
  <c r="F339"/>
  <c r="F338" s="1"/>
  <c r="F337" s="1"/>
  <c r="F336" s="1"/>
  <c r="F335" s="1"/>
  <c r="F168"/>
  <c r="F385"/>
  <c r="F384" s="1"/>
  <c r="F383"/>
  <c r="F328"/>
  <c r="F327" s="1"/>
  <c r="F326" s="1"/>
  <c r="F325" s="1"/>
  <c r="F441"/>
  <c r="H734" l="1"/>
  <c r="H727" s="1"/>
  <c r="H726" s="1"/>
  <c r="H692" s="1"/>
  <c r="H691" s="1"/>
  <c r="H470"/>
  <c r="G154"/>
  <c r="H611"/>
  <c r="H610" s="1"/>
  <c r="H609" s="1"/>
  <c r="G693"/>
  <c r="H666"/>
  <c r="G666" s="1"/>
  <c r="H542"/>
  <c r="H541" s="1"/>
  <c r="G518"/>
  <c r="G515"/>
  <c r="H207"/>
  <c r="H160"/>
  <c r="H159" s="1"/>
  <c r="H158" s="1"/>
  <c r="H157" s="1"/>
  <c r="H25"/>
  <c r="H320"/>
  <c r="H319" s="1"/>
  <c r="H318" s="1"/>
  <c r="H109"/>
  <c r="H108" s="1"/>
  <c r="H119"/>
  <c r="H97" s="1"/>
  <c r="H317"/>
  <c r="H131"/>
  <c r="H133"/>
  <c r="H348"/>
  <c r="H378"/>
  <c r="H754"/>
  <c r="H753" s="1"/>
  <c r="G155"/>
  <c r="G235"/>
  <c r="G410"/>
  <c r="G466"/>
  <c r="H20"/>
  <c r="H423"/>
  <c r="H422" s="1"/>
  <c r="H421" s="1"/>
  <c r="H420" s="1"/>
  <c r="H419" s="1"/>
  <c r="G15"/>
  <c r="G221"/>
  <c r="G485"/>
  <c r="G505"/>
  <c r="G579"/>
  <c r="H683"/>
  <c r="G683" s="1"/>
  <c r="G700"/>
  <c r="H521"/>
  <c r="H520" s="1"/>
  <c r="H87"/>
  <c r="H243"/>
  <c r="H434"/>
  <c r="H653"/>
  <c r="H652" s="1"/>
  <c r="F14"/>
  <c r="G14" s="1"/>
  <c r="G117"/>
  <c r="G218"/>
  <c r="G241"/>
  <c r="G280"/>
  <c r="H583"/>
  <c r="G583" s="1"/>
  <c r="G679"/>
  <c r="G689"/>
  <c r="G706"/>
  <c r="G696"/>
  <c r="H674"/>
  <c r="G674" s="1"/>
  <c r="G675"/>
  <c r="H639"/>
  <c r="G639" s="1"/>
  <c r="H636"/>
  <c r="G636" s="1"/>
  <c r="H642"/>
  <c r="G642" s="1"/>
  <c r="H647"/>
  <c r="G647" s="1"/>
  <c r="H487"/>
  <c r="H509"/>
  <c r="G509" s="1"/>
  <c r="H552"/>
  <c r="H551" s="1"/>
  <c r="H550" s="1"/>
  <c r="H549" s="1"/>
  <c r="H479"/>
  <c r="G487"/>
  <c r="H455"/>
  <c r="H448" s="1"/>
  <c r="H447" s="1"/>
  <c r="H446" s="1"/>
  <c r="F455"/>
  <c r="G455" s="1"/>
  <c r="H412"/>
  <c r="G412" s="1"/>
  <c r="G413"/>
  <c r="H433"/>
  <c r="H432" s="1"/>
  <c r="H431" s="1"/>
  <c r="H430" s="1"/>
  <c r="G371"/>
  <c r="H393"/>
  <c r="G393" s="1"/>
  <c r="H83"/>
  <c r="H82" s="1"/>
  <c r="H361"/>
  <c r="G361" s="1"/>
  <c r="H366"/>
  <c r="H370"/>
  <c r="G370" s="1"/>
  <c r="H176"/>
  <c r="H170" s="1"/>
  <c r="G177"/>
  <c r="G217"/>
  <c r="H295"/>
  <c r="G295" s="1"/>
  <c r="G296"/>
  <c r="H342"/>
  <c r="G343"/>
  <c r="H196"/>
  <c r="H195" s="1"/>
  <c r="H194" s="1"/>
  <c r="H49"/>
  <c r="G49" s="1"/>
  <c r="H38"/>
  <c r="G38" s="1"/>
  <c r="H41"/>
  <c r="G41" s="1"/>
  <c r="G168"/>
  <c r="G325"/>
  <c r="G326"/>
  <c r="G327"/>
  <c r="G328"/>
  <c r="G335"/>
  <c r="G336"/>
  <c r="G337"/>
  <c r="G338"/>
  <c r="G339"/>
  <c r="G383"/>
  <c r="G384"/>
  <c r="G385"/>
  <c r="G441"/>
  <c r="G538"/>
  <c r="G539"/>
  <c r="G663"/>
  <c r="G664"/>
  <c r="H19"/>
  <c r="H13" s="1"/>
  <c r="F536"/>
  <c r="F535" s="1"/>
  <c r="G535" s="1"/>
  <c r="F533"/>
  <c r="F532" s="1"/>
  <c r="G532" s="1"/>
  <c r="F530"/>
  <c r="G530" s="1"/>
  <c r="F526"/>
  <c r="G526" s="1"/>
  <c r="F524"/>
  <c r="G524" s="1"/>
  <c r="F477"/>
  <c r="G477" s="1"/>
  <c r="F500"/>
  <c r="G500" s="1"/>
  <c r="F498"/>
  <c r="G498" s="1"/>
  <c r="F497" l="1"/>
  <c r="H629"/>
  <c r="H582" s="1"/>
  <c r="H581" s="1"/>
  <c r="H497"/>
  <c r="G497" s="1"/>
  <c r="H469"/>
  <c r="H392"/>
  <c r="H391" s="1"/>
  <c r="H390" s="1"/>
  <c r="G366"/>
  <c r="H365"/>
  <c r="H347"/>
  <c r="H346" s="1"/>
  <c r="H341"/>
  <c r="G342"/>
  <c r="G216"/>
  <c r="H215"/>
  <c r="H214" s="1"/>
  <c r="H213" s="1"/>
  <c r="H193"/>
  <c r="H44"/>
  <c r="G536"/>
  <c r="G533"/>
  <c r="F523"/>
  <c r="F73"/>
  <c r="G73" s="1"/>
  <c r="F185"/>
  <c r="F182"/>
  <c r="G182" s="1"/>
  <c r="H468" l="1"/>
  <c r="H464" s="1"/>
  <c r="H463" s="1"/>
  <c r="H445" s="1"/>
  <c r="G341"/>
  <c r="G365"/>
  <c r="H364"/>
  <c r="G364" s="1"/>
  <c r="F184"/>
  <c r="G184" s="1"/>
  <c r="G185"/>
  <c r="F522"/>
  <c r="G523"/>
  <c r="H7"/>
  <c r="F21"/>
  <c r="F26"/>
  <c r="G26" s="1"/>
  <c r="F28"/>
  <c r="F545"/>
  <c r="G545" s="1"/>
  <c r="F543"/>
  <c r="H548" l="1"/>
  <c r="H547" s="1"/>
  <c r="H316"/>
  <c r="F542"/>
  <c r="G543"/>
  <c r="F25"/>
  <c r="G25" s="1"/>
  <c r="G28"/>
  <c r="F20"/>
  <c r="G20" s="1"/>
  <c r="G21"/>
  <c r="F521"/>
  <c r="G521" s="1"/>
  <c r="G522"/>
  <c r="H6"/>
  <c r="F661"/>
  <c r="G661" s="1"/>
  <c r="F660"/>
  <c r="G660" s="1"/>
  <c r="F656"/>
  <c r="G656" s="1"/>
  <c r="F654"/>
  <c r="G654" s="1"/>
  <c r="F607"/>
  <c r="F751"/>
  <c r="G751" s="1"/>
  <c r="F750"/>
  <c r="G750" s="1"/>
  <c r="F749" l="1"/>
  <c r="G749" s="1"/>
  <c r="F19"/>
  <c r="G19" s="1"/>
  <c r="F606"/>
  <c r="G606" s="1"/>
  <c r="G607"/>
  <c r="F541"/>
  <c r="G542"/>
  <c r="H764"/>
  <c r="F653"/>
  <c r="F13" l="1"/>
  <c r="F652"/>
  <c r="G652" s="1"/>
  <c r="G653"/>
  <c r="F520"/>
  <c r="G520" s="1"/>
  <c r="G541"/>
  <c r="F759"/>
  <c r="F756"/>
  <c r="F737"/>
  <c r="G737" s="1"/>
  <c r="F735"/>
  <c r="F724"/>
  <c r="F721"/>
  <c r="F634"/>
  <c r="F631"/>
  <c r="F627"/>
  <c r="F624"/>
  <c r="F616"/>
  <c r="F610" l="1"/>
  <c r="G616"/>
  <c r="F623"/>
  <c r="G623" s="1"/>
  <c r="G624"/>
  <c r="F626"/>
  <c r="G626" s="1"/>
  <c r="G627"/>
  <c r="F630"/>
  <c r="G630" s="1"/>
  <c r="G631"/>
  <c r="F633"/>
  <c r="G633" s="1"/>
  <c r="G634"/>
  <c r="F720"/>
  <c r="G721"/>
  <c r="F723"/>
  <c r="G723" s="1"/>
  <c r="G724"/>
  <c r="F727"/>
  <c r="G735"/>
  <c r="F755"/>
  <c r="G756"/>
  <c r="F758"/>
  <c r="G758" s="1"/>
  <c r="G759"/>
  <c r="F629" l="1"/>
  <c r="G629" s="1"/>
  <c r="F754"/>
  <c r="G755"/>
  <c r="F726"/>
  <c r="G726" s="1"/>
  <c r="G727"/>
  <c r="F719"/>
  <c r="G720"/>
  <c r="F609"/>
  <c r="G609" s="1"/>
  <c r="G610"/>
  <c r="F599"/>
  <c r="G599" s="1"/>
  <c r="F597"/>
  <c r="G597" s="1"/>
  <c r="F595"/>
  <c r="G595" s="1"/>
  <c r="F593"/>
  <c r="F573"/>
  <c r="G573" s="1"/>
  <c r="F571"/>
  <c r="G571" s="1"/>
  <c r="F568"/>
  <c r="F563"/>
  <c r="G563" s="1"/>
  <c r="F561"/>
  <c r="G561" s="1"/>
  <c r="F557"/>
  <c r="G557" s="1"/>
  <c r="F553"/>
  <c r="G553" s="1"/>
  <c r="F482"/>
  <c r="F473"/>
  <c r="G473" s="1"/>
  <c r="F471"/>
  <c r="G471" s="1"/>
  <c r="F451"/>
  <c r="G451" s="1"/>
  <c r="F449"/>
  <c r="F437"/>
  <c r="G437" s="1"/>
  <c r="F435"/>
  <c r="G435" s="1"/>
  <c r="F426"/>
  <c r="G426" s="1"/>
  <c r="F424"/>
  <c r="G424" s="1"/>
  <c r="F401"/>
  <c r="G401" s="1"/>
  <c r="F403"/>
  <c r="G403" s="1"/>
  <c r="F376"/>
  <c r="F353"/>
  <c r="F350"/>
  <c r="F333"/>
  <c r="F323"/>
  <c r="G323" s="1"/>
  <c r="F321"/>
  <c r="F314"/>
  <c r="F309"/>
  <c r="F303"/>
  <c r="F264"/>
  <c r="F261"/>
  <c r="F244"/>
  <c r="F252"/>
  <c r="F274"/>
  <c r="F249"/>
  <c r="F191"/>
  <c r="F59"/>
  <c r="F287"/>
  <c r="G287" s="1"/>
  <c r="F215"/>
  <c r="F210"/>
  <c r="G210" s="1"/>
  <c r="F208"/>
  <c r="G208" s="1"/>
  <c r="F205"/>
  <c r="G205" s="1"/>
  <c r="F203"/>
  <c r="G203" s="1"/>
  <c r="F199"/>
  <c r="G199" s="1"/>
  <c r="F197"/>
  <c r="G197" s="1"/>
  <c r="F95"/>
  <c r="F174"/>
  <c r="F167"/>
  <c r="G167" s="1"/>
  <c r="F163"/>
  <c r="G163" s="1"/>
  <c r="F161"/>
  <c r="G161" s="1"/>
  <c r="F359"/>
  <c r="F152"/>
  <c r="F144"/>
  <c r="F135"/>
  <c r="F129"/>
  <c r="F125"/>
  <c r="F121"/>
  <c r="F114"/>
  <c r="F111"/>
  <c r="F106"/>
  <c r="F101"/>
  <c r="F90"/>
  <c r="G90" s="1"/>
  <c r="F88"/>
  <c r="G88" s="1"/>
  <c r="F85"/>
  <c r="F75"/>
  <c r="F70"/>
  <c r="F67"/>
  <c r="F63"/>
  <c r="F47"/>
  <c r="F407"/>
  <c r="G407" s="1"/>
  <c r="F381"/>
  <c r="F181"/>
  <c r="G181" s="1"/>
  <c r="F11"/>
  <c r="F448" l="1"/>
  <c r="G482"/>
  <c r="F479"/>
  <c r="G479" s="1"/>
  <c r="F10"/>
  <c r="G11"/>
  <c r="F380"/>
  <c r="G381"/>
  <c r="G13"/>
  <c r="F46"/>
  <c r="G47"/>
  <c r="F62"/>
  <c r="G63"/>
  <c r="F66"/>
  <c r="G66" s="1"/>
  <c r="G67"/>
  <c r="F69"/>
  <c r="G69" s="1"/>
  <c r="G70"/>
  <c r="F72"/>
  <c r="G72" s="1"/>
  <c r="G75"/>
  <c r="F84"/>
  <c r="G84" s="1"/>
  <c r="G85"/>
  <c r="F100"/>
  <c r="G101"/>
  <c r="F105"/>
  <c r="G105" s="1"/>
  <c r="G106"/>
  <c r="F110"/>
  <c r="G110" s="1"/>
  <c r="G111"/>
  <c r="F113"/>
  <c r="G113" s="1"/>
  <c r="G114"/>
  <c r="F120"/>
  <c r="G120" s="1"/>
  <c r="G121"/>
  <c r="F124"/>
  <c r="G125"/>
  <c r="F128"/>
  <c r="G128" s="1"/>
  <c r="G129"/>
  <c r="F134"/>
  <c r="G134" s="1"/>
  <c r="G135"/>
  <c r="F141"/>
  <c r="G141" s="1"/>
  <c r="G144"/>
  <c r="F151"/>
  <c r="G151" s="1"/>
  <c r="G152"/>
  <c r="F358"/>
  <c r="G358" s="1"/>
  <c r="G359"/>
  <c r="F173"/>
  <c r="G173" s="1"/>
  <c r="G174"/>
  <c r="F94"/>
  <c r="G94" s="1"/>
  <c r="G95"/>
  <c r="F214"/>
  <c r="G215"/>
  <c r="F58"/>
  <c r="G58" s="1"/>
  <c r="G59"/>
  <c r="F190"/>
  <c r="G190" s="1"/>
  <c r="G191"/>
  <c r="F248"/>
  <c r="G248" s="1"/>
  <c r="G249"/>
  <c r="F273"/>
  <c r="G273" s="1"/>
  <c r="G274"/>
  <c r="F251"/>
  <c r="G251" s="1"/>
  <c r="G252"/>
  <c r="F243"/>
  <c r="G243" s="1"/>
  <c r="G244"/>
  <c r="F260"/>
  <c r="G260" s="1"/>
  <c r="G261"/>
  <c r="F263"/>
  <c r="G263" s="1"/>
  <c r="G264"/>
  <c r="F302"/>
  <c r="G303"/>
  <c r="F308"/>
  <c r="G308" s="1"/>
  <c r="G309"/>
  <c r="F313"/>
  <c r="G314"/>
  <c r="F320"/>
  <c r="G320" s="1"/>
  <c r="G321"/>
  <c r="F332"/>
  <c r="G333"/>
  <c r="F349"/>
  <c r="G349" s="1"/>
  <c r="G350"/>
  <c r="F352"/>
  <c r="G352" s="1"/>
  <c r="G353"/>
  <c r="F375"/>
  <c r="G376"/>
  <c r="G448"/>
  <c r="G449"/>
  <c r="F567"/>
  <c r="G567" s="1"/>
  <c r="G568"/>
  <c r="F592"/>
  <c r="G593"/>
  <c r="G719"/>
  <c r="F692"/>
  <c r="F753"/>
  <c r="G753" s="1"/>
  <c r="G754"/>
  <c r="F434"/>
  <c r="G434" s="1"/>
  <c r="F470"/>
  <c r="G470" s="1"/>
  <c r="F552"/>
  <c r="F132"/>
  <c r="G132" s="1"/>
  <c r="F196"/>
  <c r="G196" s="1"/>
  <c r="F400"/>
  <c r="G400" s="1"/>
  <c r="F570"/>
  <c r="G570" s="1"/>
  <c r="F447"/>
  <c r="F319"/>
  <c r="F423"/>
  <c r="F433"/>
  <c r="F180"/>
  <c r="F207"/>
  <c r="G207" s="1"/>
  <c r="F160"/>
  <c r="G160" s="1"/>
  <c r="F87"/>
  <c r="F127"/>
  <c r="F109"/>
  <c r="G109" s="1"/>
  <c r="F65"/>
  <c r="F348"/>
  <c r="G348" s="1"/>
  <c r="F195" l="1"/>
  <c r="G195" s="1"/>
  <c r="F469"/>
  <c r="F468" s="1"/>
  <c r="G65"/>
  <c r="G127"/>
  <c r="F83"/>
  <c r="G83" s="1"/>
  <c r="G87"/>
  <c r="F176"/>
  <c r="G176" s="1"/>
  <c r="G180"/>
  <c r="F432"/>
  <c r="G433"/>
  <c r="F422"/>
  <c r="G423"/>
  <c r="F318"/>
  <c r="G319"/>
  <c r="F446"/>
  <c r="G447"/>
  <c r="F551"/>
  <c r="G552"/>
  <c r="G469"/>
  <c r="F691"/>
  <c r="G691" s="1"/>
  <c r="G692"/>
  <c r="F591"/>
  <c r="G592"/>
  <c r="F374"/>
  <c r="G375"/>
  <c r="F331"/>
  <c r="G332"/>
  <c r="F312"/>
  <c r="G313"/>
  <c r="F301"/>
  <c r="G302"/>
  <c r="F213"/>
  <c r="G213" s="1"/>
  <c r="G214"/>
  <c r="F123"/>
  <c r="G123" s="1"/>
  <c r="G124"/>
  <c r="F99"/>
  <c r="G100"/>
  <c r="F61"/>
  <c r="G61" s="1"/>
  <c r="G62"/>
  <c r="F45"/>
  <c r="G46"/>
  <c r="F379"/>
  <c r="G380"/>
  <c r="F9"/>
  <c r="G9" s="1"/>
  <c r="G10"/>
  <c r="F399"/>
  <c r="F194"/>
  <c r="G194" s="1"/>
  <c r="F347"/>
  <c r="G446" l="1"/>
  <c r="F346"/>
  <c r="G347"/>
  <c r="F392"/>
  <c r="G399"/>
  <c r="F378"/>
  <c r="G378" s="1"/>
  <c r="G379"/>
  <c r="F44"/>
  <c r="G44" s="1"/>
  <c r="G45"/>
  <c r="F98"/>
  <c r="G98" s="1"/>
  <c r="G99"/>
  <c r="F300"/>
  <c r="G301"/>
  <c r="F311"/>
  <c r="G311" s="1"/>
  <c r="G312"/>
  <c r="F330"/>
  <c r="G330" s="1"/>
  <c r="G331"/>
  <c r="F373"/>
  <c r="G373" s="1"/>
  <c r="G374"/>
  <c r="G591"/>
  <c r="F582"/>
  <c r="F464"/>
  <c r="G468"/>
  <c r="F550"/>
  <c r="G551"/>
  <c r="F317"/>
  <c r="G317" s="1"/>
  <c r="G318"/>
  <c r="F421"/>
  <c r="G422"/>
  <c r="F431"/>
  <c r="G432"/>
  <c r="F119"/>
  <c r="G119" s="1"/>
  <c r="F52"/>
  <c r="G52" s="1"/>
  <c r="F286"/>
  <c r="G286" s="1"/>
  <c r="F172"/>
  <c r="F149"/>
  <c r="F133"/>
  <c r="G133" s="1"/>
  <c r="F104"/>
  <c r="F82"/>
  <c r="F8"/>
  <c r="F7" l="1"/>
  <c r="G7" s="1"/>
  <c r="G8"/>
  <c r="F77"/>
  <c r="G77" s="1"/>
  <c r="G82"/>
  <c r="F103"/>
  <c r="G103" s="1"/>
  <c r="G104"/>
  <c r="F147"/>
  <c r="G149"/>
  <c r="F171"/>
  <c r="G172"/>
  <c r="F430"/>
  <c r="G430" s="1"/>
  <c r="G431"/>
  <c r="F420"/>
  <c r="G421"/>
  <c r="G550"/>
  <c r="F549"/>
  <c r="G464"/>
  <c r="F463"/>
  <c r="F445" s="1"/>
  <c r="F581"/>
  <c r="G581" s="1"/>
  <c r="G582"/>
  <c r="G300"/>
  <c r="F299"/>
  <c r="G299" s="1"/>
  <c r="F391"/>
  <c r="G392"/>
  <c r="F316"/>
  <c r="G316" s="1"/>
  <c r="G346"/>
  <c r="F131"/>
  <c r="G131" s="1"/>
  <c r="F285"/>
  <c r="F108"/>
  <c r="F159"/>
  <c r="F158" l="1"/>
  <c r="G159"/>
  <c r="F97"/>
  <c r="G97" s="1"/>
  <c r="G108"/>
  <c r="F212"/>
  <c r="G212" s="1"/>
  <c r="G285"/>
  <c r="F390"/>
  <c r="G390" s="1"/>
  <c r="G391"/>
  <c r="G445"/>
  <c r="G463"/>
  <c r="F548"/>
  <c r="G549"/>
  <c r="F419"/>
  <c r="G419" s="1"/>
  <c r="G420"/>
  <c r="F170"/>
  <c r="G170" s="1"/>
  <c r="G171"/>
  <c r="F146"/>
  <c r="G146" s="1"/>
  <c r="G147"/>
  <c r="F193"/>
  <c r="G193" l="1"/>
  <c r="F547"/>
  <c r="G547" s="1"/>
  <c r="G548"/>
  <c r="F157"/>
  <c r="G157" s="1"/>
  <c r="G158"/>
  <c r="F6" l="1"/>
  <c r="F764" l="1"/>
  <c r="G764" s="1"/>
  <c r="G6"/>
</calcChain>
</file>

<file path=xl/sharedStrings.xml><?xml version="1.0" encoding="utf-8"?>
<sst xmlns="http://schemas.openxmlformats.org/spreadsheetml/2006/main" count="3160" uniqueCount="524">
  <si>
    <t/>
  </si>
  <si>
    <t>Наименование</t>
  </si>
  <si>
    <t>КГРБС</t>
  </si>
  <si>
    <t>Раздел, подраздел</t>
  </si>
  <si>
    <t>Целевая статья</t>
  </si>
  <si>
    <t>Группы и подгруппы видов расходов</t>
  </si>
  <si>
    <t>1</t>
  </si>
  <si>
    <t>2</t>
  </si>
  <si>
    <t>3</t>
  </si>
  <si>
    <t>4</t>
  </si>
  <si>
    <t>5</t>
  </si>
  <si>
    <t>6</t>
  </si>
  <si>
    <t>Общегосударственные вопросы</t>
  </si>
  <si>
    <t>Центральный аппарат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</si>
  <si>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</si>
  <si>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государственных (муниципальных) органов</t>
  </si>
  <si>
    <t>Закупка товаров, работ и услуг для государственных (муниципальных) нужд</t>
  </si>
  <si>
    <t>Иные закупки товаров, работ и услуг для обеспечения государственных (муниципальных) нужд</t>
  </si>
  <si>
    <t>Иные бюджетные ассигнования</t>
  </si>
  <si>
    <t>Уплата налогов, сборов и иных платежей</t>
  </si>
  <si>
    <t>Резервные фонды</t>
  </si>
  <si>
    <t>Другие общегосударственные вопросы</t>
  </si>
  <si>
    <t>Межбюджетные трансферты</t>
  </si>
  <si>
    <t>Иные межбюджетные трансферты</t>
  </si>
  <si>
    <t>Социальное обеспечение и иные выплаты населению</t>
  </si>
  <si>
    <t>Субвенции</t>
  </si>
  <si>
    <t>Образование</t>
  </si>
  <si>
    <t>Профессиональная подготовка, переподготовка и повышение квалификации</t>
  </si>
  <si>
    <t>Переподготовка и повышение квалификации кадров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</si>
  <si>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</si>
  <si>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</si>
  <si>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Расходы на выплаты персоналу казенных учреждений</t>
  </si>
  <si>
    <t>Национальная экономика</t>
  </si>
  <si>
    <t>Другие вопросы в области национальной экономики</t>
  </si>
  <si>
    <t>Предоставление субсидий бюджетным, автономным учреждениям и иным некоммерческим организациям</t>
  </si>
  <si>
    <t>Субсидии бюджетным учреждениям</t>
  </si>
  <si>
    <t>Субсидии юридическим лицам (кроме некоммерческих организаций), индивидуальным предпринимателям, физическим лицам</t>
  </si>
  <si>
    <t>Жилищно-коммунальное хозяйство</t>
  </si>
  <si>
    <t>Публичные нормативные социальные выплаты гражданам</t>
  </si>
  <si>
    <t>Коммунальное хозяйство</t>
  </si>
  <si>
    <t>0502</t>
  </si>
  <si>
    <t>Другие вопросы в области образования</t>
  </si>
  <si>
    <t>Культура, кинематография</t>
  </si>
  <si>
    <t>Культура</t>
  </si>
  <si>
    <t>Социальная политика</t>
  </si>
  <si>
    <t>Социальное обеспечение населения</t>
  </si>
  <si>
    <t>Социальные выплаты гражданам, кроме публичных нормативных социальных выплат</t>
  </si>
  <si>
    <t>Физическая культура и спорт</t>
  </si>
  <si>
    <t>Дорожное хозяйство (дорожные фонды)</t>
  </si>
  <si>
    <t>Субвенция на формирование и содержание архивных фондов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</si>
  <si>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</si>
  <si>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Субсидии автономным учреждениям</t>
  </si>
  <si>
    <t>Государственная регистрация актов гражданского состояния</t>
  </si>
  <si>
    <t>Сельское хозяйство и рыболовство</t>
  </si>
  <si>
    <t>Дошкольное образование</t>
  </si>
  <si>
    <t>Подпрограмма "Развитие дошкольного образования"</t>
  </si>
  <si>
    <t>Общее образование</t>
  </si>
  <si>
    <t>0702</t>
  </si>
  <si>
    <t>Модернизация системы образования области</t>
  </si>
  <si>
    <t>Совершенствование организации школьного питания</t>
  </si>
  <si>
    <t>Охрана семьи и детства</t>
  </si>
  <si>
    <t>1004</t>
  </si>
  <si>
    <t>Охрана окружающей среды</t>
  </si>
  <si>
    <t>Охрана объектов растительного и животного мира и среды их обитания</t>
  </si>
  <si>
    <t>Транспорт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</si>
  <si>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</si>
  <si>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Молодежная политика и оздоровление детей</t>
  </si>
  <si>
    <t>Социальное обслуживание населения</t>
  </si>
  <si>
    <t>Физическая культура</t>
  </si>
  <si>
    <t>1101</t>
  </si>
  <si>
    <t>Другие вопросы в области физической культуры и спорта</t>
  </si>
  <si>
    <t>Другие вопросы в области культуры, кинематографии</t>
  </si>
  <si>
    <t>0804</t>
  </si>
  <si>
    <t>Средства массовой информации</t>
  </si>
  <si>
    <t>Периодическая печать и издательства</t>
  </si>
  <si>
    <t>(в рублях)</t>
  </si>
  <si>
    <t>001</t>
  </si>
  <si>
    <t>АДМИНИСТРАЦИЯ МУНИЦИПАЛЬНОГО РАЙОНА "ГОРОД ЛЮДИНОВО И ЛЮДИНОВСКИЙ РАЙОН"</t>
  </si>
  <si>
    <t>Депутаты представительного  органа муниципального образования</t>
  </si>
  <si>
    <t>11 4 0080</t>
  </si>
  <si>
    <t>03 1 0305</t>
  </si>
  <si>
    <t>51 0 0000</t>
  </si>
  <si>
    <t>51 0 0030</t>
  </si>
  <si>
    <t>51 0 0080</t>
  </si>
  <si>
    <t>51 0 0040</t>
  </si>
  <si>
    <t>Субвенция на организацию исполнения переданных  полномочий по обеспечению предоставления гражданам мер социальной поддержки</t>
  </si>
  <si>
    <t>01 11</t>
  </si>
  <si>
    <t>51 0 0050</t>
  </si>
  <si>
    <t>Резервные фонды местных администраций</t>
  </si>
  <si>
    <t>01 13</t>
  </si>
  <si>
    <t>51 0 0090</t>
  </si>
  <si>
    <t>Реализация государственных функций,связанных с общегосударситвенными вопросами</t>
  </si>
  <si>
    <t>51 0 0070</t>
  </si>
  <si>
    <t>07 0 0000</t>
  </si>
  <si>
    <t>Муниципальная  программа "Развитие рынка труда в Людиновском районе"</t>
  </si>
  <si>
    <t>03 00</t>
  </si>
  <si>
    <t>03 09</t>
  </si>
  <si>
    <t>10 0 0000</t>
  </si>
  <si>
    <t>10 1 0000</t>
  </si>
  <si>
    <t>04 05</t>
  </si>
  <si>
    <t>25 0 0000</t>
  </si>
  <si>
    <t>Подпрограмма "Развитие сельского хозяйства и рынков сельскохозяйственной продукции в Людиновском районе"</t>
  </si>
  <si>
    <t>25 2 0010</t>
  </si>
  <si>
    <t>25 3 0010</t>
  </si>
  <si>
    <t xml:space="preserve">Подпрограмма "Устойчивое развитие сельских территорий Людиновского района" </t>
  </si>
  <si>
    <t xml:space="preserve">Подпрограмма "Развитие потребительской кооперации в Людиновском районе" </t>
  </si>
  <si>
    <t>Муниципальная программа "Экономическое развитие Людиновского района"</t>
  </si>
  <si>
    <t>15 0 0000</t>
  </si>
  <si>
    <t>15 1 0100</t>
  </si>
  <si>
    <t>24 0 0000</t>
  </si>
  <si>
    <t>24 1 0010</t>
  </si>
  <si>
    <t>24 2 0010</t>
  </si>
  <si>
    <t>44 0 0000</t>
  </si>
  <si>
    <t>Подпрограмма "Развитие муниципальных предприятий сферы жилищно-коммунального хозяйства в Людиновском районе"</t>
  </si>
  <si>
    <t>05 0 0000</t>
  </si>
  <si>
    <t>МП"Обеспечение доступным и комфортным жильем и коммунальными услугами населения  Людиновского района" на 2014-2020 годы</t>
  </si>
  <si>
    <t>05 1 0100</t>
  </si>
  <si>
    <t>Подпрограмма "Чистая вода в Людиновском районе"</t>
  </si>
  <si>
    <t>05 2 0200</t>
  </si>
  <si>
    <t>Подпрограмма"Капитальный ремонт многоквартирных домов в Людиновском районе"</t>
  </si>
  <si>
    <t>30 0 0000</t>
  </si>
  <si>
    <t>12 0 0000</t>
  </si>
  <si>
    <t>07 00</t>
  </si>
  <si>
    <t>07 05</t>
  </si>
  <si>
    <t>51 0 0020</t>
  </si>
  <si>
    <t>51 0 0010</t>
  </si>
  <si>
    <t>Социальные выплаты лицам,замещающим (замещавшим) должности муниципальной службы</t>
  </si>
  <si>
    <t>10 03</t>
  </si>
  <si>
    <t>04 12</t>
  </si>
  <si>
    <t>13 0 0000</t>
  </si>
  <si>
    <t>006</t>
  </si>
  <si>
    <t>43 0 0000</t>
  </si>
  <si>
    <t>07 07</t>
  </si>
  <si>
    <t>03 0 0000</t>
  </si>
  <si>
    <t>10 02</t>
  </si>
  <si>
    <t>Подпрограмма "Развитие системы социального обслуживания граждан пожилого возрасти и инвалидов в Людиновском районе"</t>
  </si>
  <si>
    <t>03 2 0200</t>
  </si>
  <si>
    <t>03 2 0307</t>
  </si>
  <si>
    <t>04 0 0100</t>
  </si>
  <si>
    <t>13 00</t>
  </si>
  <si>
    <t>Обслуживание государственного и муниципального долга</t>
  </si>
  <si>
    <t>13 01</t>
  </si>
  <si>
    <t>Обслуживание государственного внутреннего и муниципального долга</t>
  </si>
  <si>
    <t>ОТДЕЛ ФИНАНСОВ АДМИНИСТРАЦИИ МУНИЦИПАЛЬНОГО РАЙОНА "ГОРОД ЛЮДИНОВО И ЛЮДИНОВСКИЙ РАЙОН"</t>
  </si>
  <si>
    <t>002</t>
  </si>
  <si>
    <t>12 00</t>
  </si>
  <si>
    <t>12 02</t>
  </si>
  <si>
    <t>14 00</t>
  </si>
  <si>
    <t>Межбюджетные трансферты общего характера бюджетам субъектов Российской Федерации и муниципальных образований</t>
  </si>
  <si>
    <t>Дотации на выравнивание бюджетной обеспеченности субъектов Российской Федерации и муниципальных образований</t>
  </si>
  <si>
    <t>Субвенция на исполнение полномочий по расчету и  предоставлению дотации на выравнивание бюджетной обеспеченности бюджетам поселений за счет средств областного бюджета</t>
  </si>
  <si>
    <t>МУНИЦИПАЛЬНОЕ КАЗЕННОЕ УЧРЕЖДЕНИЕ ДОПОЛНИТЕЛЬНОГО ОБРАЗОВАНИЯ ДЕТЕЙ "ДЕТСКО-ЮНОШЕСКАЯ СПОРТИВНАЯ ШКОЛА"</t>
  </si>
  <si>
    <t>004</t>
  </si>
  <si>
    <t>07 02</t>
  </si>
  <si>
    <t>КОНТРОЛЬНО-СЧЕТНАЯ ПАЛАТА МУНИЦИПАЛЬНОГО РАЙОНА "ГОРОД ЛЮДИНОВО И ЛЮДИНОВСКИЙ РАЙОН"</t>
  </si>
  <si>
    <t>005</t>
  </si>
  <si>
    <t>Муниципальное казенное  учреждение  «Спортивный комплекс «Людиновский»</t>
  </si>
  <si>
    <t>056</t>
  </si>
  <si>
    <t>ОТДЕЛ КУЛЬТУРЫ</t>
  </si>
  <si>
    <t>08 00</t>
  </si>
  <si>
    <t>08 01</t>
  </si>
  <si>
    <t>11 0 0000</t>
  </si>
  <si>
    <t>075</t>
  </si>
  <si>
    <t>ОТДЕЛ ОБРАЗОВАНИЯ</t>
  </si>
  <si>
    <t>02 0 0000</t>
  </si>
  <si>
    <t>Резервные средства</t>
  </si>
  <si>
    <t>10 2 0000</t>
  </si>
  <si>
    <t>04 00</t>
  </si>
  <si>
    <t>25 1 0000</t>
  </si>
  <si>
    <t>30 0 0100</t>
  </si>
  <si>
    <t>30 0 0200</t>
  </si>
  <si>
    <t>10 3 0000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</si>
  <si>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фондами(прочие содержание)</t>
  </si>
  <si>
    <t>Расходы на выплаты персоналу казенных учреждений(прочие содержание)</t>
  </si>
  <si>
    <t>Закупка товаров, работ и услуг для государственных (муниципальных) нужд(прочие содержание)</t>
  </si>
  <si>
    <t>Иные закупки товаров, работ и услуг для обеспечения государственных (муниципальных) нужд(прочие содержание)</t>
  </si>
  <si>
    <t>03 1 0100</t>
  </si>
  <si>
    <t>Субвенция на  осуществление государственных полномочий по созданию административных комиссий в муниципальных районах</t>
  </si>
  <si>
    <t>12 4 0090</t>
  </si>
  <si>
    <t>Субвенция на проведение оздоровительной кампании детей</t>
  </si>
  <si>
    <t>45 3 5065</t>
  </si>
  <si>
    <t>Субвенция на предоставление  гражданам субсидии на оплату жилого помещения и коммунальных услуг</t>
  </si>
  <si>
    <t>03 1 0302</t>
  </si>
  <si>
    <t>45 1 0330</t>
  </si>
  <si>
    <t>03 1 0304</t>
  </si>
  <si>
    <t>Субвенция на предоставление денежных выплат,пособий и компенсаций отдельным категориям граждан в соответствии с региональным законодательством</t>
  </si>
  <si>
    <t>03 1 0301</t>
  </si>
  <si>
    <t>Субвенция на осуществление переданного полномочия по осуществлению ежегодной денежной выплаты лицам,награжденным нагрудным знаком "Почетный донор России"</t>
  </si>
  <si>
    <t>03 1 5220</t>
  </si>
  <si>
    <t>Субвенция на оплату жилищно-коммунальных услуг отдельным категориям граждан</t>
  </si>
  <si>
    <t>03 1 5250</t>
  </si>
  <si>
    <t>Непрограмные расходы</t>
  </si>
  <si>
    <t>60 0 0100</t>
  </si>
  <si>
    <t>Обслуживание муниципального долга</t>
  </si>
  <si>
    <t>Национальная оборона</t>
  </si>
  <si>
    <t>Мобилизационная и вневойсковая подготовка</t>
  </si>
  <si>
    <t xml:space="preserve">99 9 5118 </t>
  </si>
  <si>
    <t>23 0 0000</t>
  </si>
  <si>
    <t xml:space="preserve">Дотации </t>
  </si>
  <si>
    <t>Расходы на обеспечение деятельности (оказание услуг) муниципальных учреждений учреждений</t>
  </si>
  <si>
    <t>08 04</t>
  </si>
  <si>
    <t>02 1 0000</t>
  </si>
  <si>
    <t>Расходы на обеспечение деятельности (оказание услуг) муниципальных  учреждений</t>
  </si>
  <si>
    <t>02 1 0111</t>
  </si>
  <si>
    <t>02 1 0112</t>
  </si>
  <si>
    <t>Субвенция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учреждениях</t>
  </si>
  <si>
    <t>02 1 0202</t>
  </si>
  <si>
    <t>Подпрограмма"Развитие общего образования"</t>
  </si>
  <si>
    <t>02 2 0000</t>
  </si>
  <si>
    <t>02 2 0111</t>
  </si>
  <si>
    <t>02 2 0112</t>
  </si>
  <si>
    <t>Субвенция на осуществление ежемесячных денежных выплат работникам муниципальных общеобразовательных учреждений</t>
  </si>
  <si>
    <t>Субвенция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учреждениях, обеспечение дополнительного образования детей в муниципальных общеобразовательных учреждениях, финансовое обеспечение получения дошкольного, начального общего, основного общего, среднего общего образования в частных общеобразовательных учреждениях, осуществляющих общеобразовательную деятельность по имеющим государственную аккредитацию основным общеобразовательным программам</t>
  </si>
  <si>
    <t>ВСЕГО:</t>
  </si>
  <si>
    <t>02 1 0100</t>
  </si>
  <si>
    <t>02 2 0100</t>
  </si>
  <si>
    <t>02 2 0200</t>
  </si>
  <si>
    <t>Организация предоставления дошкольного образования в муниципальных учреждениях</t>
  </si>
  <si>
    <t>Организация предоставления общего  образования в муниципальных учреждениях</t>
  </si>
  <si>
    <t>02 3 0000</t>
  </si>
  <si>
    <t>02 3 0100</t>
  </si>
  <si>
    <t>Организация предоставления дополнительного образования детей в образовательных учреждениях дополнительного образования детей</t>
  </si>
  <si>
    <t>Модернизация дополнительного образования</t>
  </si>
  <si>
    <t>02 3 0200</t>
  </si>
  <si>
    <t>02 4 0000</t>
  </si>
  <si>
    <t>Подпрограмма "Создание условий получения качественного образования"</t>
  </si>
  <si>
    <t>02 5 0000</t>
  </si>
  <si>
    <t>02 5 0100</t>
  </si>
  <si>
    <t>02 5 0200</t>
  </si>
  <si>
    <t>02 6 0000</t>
  </si>
  <si>
    <t>02 7 0000</t>
  </si>
  <si>
    <t>Расходы на обеспечение деятельности (оказание услуг) прочих учреждений</t>
  </si>
  <si>
    <t>02 7 0100</t>
  </si>
  <si>
    <t>Субвенция на выплату компенсации части родительской платы за присмотр и уход за ребенком</t>
  </si>
  <si>
    <t>02 1 0203</t>
  </si>
  <si>
    <t>Иные бюджетные ассингования</t>
  </si>
  <si>
    <t>46 0 0000</t>
  </si>
  <si>
    <t>46 1 0000</t>
  </si>
  <si>
    <t>46 2 0000</t>
  </si>
  <si>
    <t>03 2 0211</t>
  </si>
  <si>
    <t>03 2 0212</t>
  </si>
  <si>
    <t>07 0 0100</t>
  </si>
  <si>
    <t>07 0 0200</t>
  </si>
  <si>
    <t>02 2 0206</t>
  </si>
  <si>
    <t>02 2 0207</t>
  </si>
  <si>
    <t>02 2 0300</t>
  </si>
  <si>
    <t xml:space="preserve">Субвенция на исполнение полномочий </t>
  </si>
  <si>
    <t>10 00</t>
  </si>
  <si>
    <t>11 00</t>
  </si>
  <si>
    <t>11 05</t>
  </si>
  <si>
    <t>14 01</t>
  </si>
  <si>
    <t>10 04</t>
  </si>
  <si>
    <t>07 09</t>
  </si>
  <si>
    <t>07 01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</si>
  <si>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 (прочее содержание)</t>
  </si>
  <si>
    <t>Закупка товаров, работ и услуг для государственных (муниципальных) нужд (прочее содержание)</t>
  </si>
  <si>
    <t>Иные закупки товаров, работ и услуг для обеспечения государственных (муниципальных) нужд (прочее содержание)</t>
  </si>
  <si>
    <t>Расходы на выплаты персоналу казенных учреждений (прочее содержание)</t>
  </si>
  <si>
    <t>Подпрограмма "Развитие системы дополнительного образования детей"</t>
  </si>
  <si>
    <t xml:space="preserve">Муниципальная программа "Совершенствование системы гидротехнических сооружений на территории Людиновского района" </t>
  </si>
  <si>
    <t>28 0 0000</t>
  </si>
  <si>
    <t>12 0 0100</t>
  </si>
  <si>
    <t>Содержание МКУ "Людиновский районный экологический центр"</t>
  </si>
  <si>
    <t>12 0 0200</t>
  </si>
  <si>
    <t xml:space="preserve">Муниципальная программа "Молодежь Людиновского района" </t>
  </si>
  <si>
    <t>Подпрограмма "Молодежь Людиновского района"</t>
  </si>
  <si>
    <t xml:space="preserve">Подпрограмма "Противодействие злоупотреблению наркотиками в Людиновском районе" </t>
  </si>
  <si>
    <t>Развитие физической культуры и спорта в Людиновском районе</t>
  </si>
  <si>
    <t>13 0 0100</t>
  </si>
  <si>
    <t xml:space="preserve">Совершенствование системы оказания муниципальных услуг (работ) "СК Людиновский" </t>
  </si>
  <si>
    <t>13 0 0200</t>
  </si>
  <si>
    <t>13 0 0211</t>
  </si>
  <si>
    <t>Развитие образования в сфере культуры</t>
  </si>
  <si>
    <t>11 0 0111</t>
  </si>
  <si>
    <t>11 0 0100</t>
  </si>
  <si>
    <t>Укрепление и развитие материально-технической базы учреждений культуры</t>
  </si>
  <si>
    <t>11 0 0200</t>
  </si>
  <si>
    <t>11 0 0300</t>
  </si>
  <si>
    <t>11 0 0311</t>
  </si>
  <si>
    <t xml:space="preserve">Муниципальная программа "Развитие культуры в Людиновском районе" </t>
  </si>
  <si>
    <t>11 0 0211</t>
  </si>
  <si>
    <t>11 0 0212</t>
  </si>
  <si>
    <t>Обеспечение сохранения, использования и популяризации объектов наследия и военно-мемориальных объектов</t>
  </si>
  <si>
    <t>Проведение мероприятий в сфере культуры</t>
  </si>
  <si>
    <t>11 0 0400</t>
  </si>
  <si>
    <t>11 0 0500</t>
  </si>
  <si>
    <t xml:space="preserve">Муниципальная программа "Развитие образования в Людиновском районе" </t>
  </si>
  <si>
    <t xml:space="preserve">Ведомственная целевая программа "Совершенствование системы управления органами местного самоуправления МР "Город Людиново и Людиновский район" </t>
  </si>
  <si>
    <t>Ведомственная целевая программа "Совершенствование системы управления органами местного самоуправления МР "Город Людиново и Людиновский район"</t>
  </si>
  <si>
    <t>Глава местной администации (исполнительно-распорядительного органа муниципального образования)</t>
  </si>
  <si>
    <t>Подпрограмма "Организация общественных работ для  безработных граждан в МР "Город Людиново и Людиновский район"</t>
  </si>
  <si>
    <t>Подпрограмма "Организация временного трудоустройства несовершеннолетних граждан в возрасте от 14 до 18 лет в свободное от учебы время в МР "Город Людиново и Людиновский район"</t>
  </si>
  <si>
    <t xml:space="preserve">Муниципальная программа "Безопасность жизнедеятельности на территории муниципального района "Город Людиново и Людиновский район" </t>
  </si>
  <si>
    <t>Подпрограмма "Безопасность жизнедеятельности на территории Людиновского района"</t>
  </si>
  <si>
    <t>Подпрограмма "Организация деятельности МКУ "Единая дежурная диспетчерская служба"</t>
  </si>
  <si>
    <t>Подпрограмма "Профилактика правонарушений в Людиновском районе"</t>
  </si>
  <si>
    <t>Муниципальная программа "Развитие сельского хозяйства и регулирования рынков сельскохозяйственной продукции в Людиновском районе"</t>
  </si>
  <si>
    <t>Подпрограмма "Повышение транспортной доступности, улучшение качества пассажирских перевозок в Людиновском районе"</t>
  </si>
  <si>
    <t xml:space="preserve">Муниципальная программа "Развитие дорожного хозяйства в Людиновском районе" </t>
  </si>
  <si>
    <t>Подпрограмма "Совершенствование и развитие сети автомобильных дорог местного значения в Людиновском районе Калужской области"</t>
  </si>
  <si>
    <t>Подпрограмма "Повышение безопасности дорожного движения в Людиновском районе Калужской области"</t>
  </si>
  <si>
    <t xml:space="preserve">Муниципальная программа "Развитие предпринимательства на территории муниципального района "Город Людиново и Людиновский район" </t>
  </si>
  <si>
    <t xml:space="preserve">Муниципальная программа "Развитие сельского хозяйства и регулирования рынков сельскохозяйственной продукции в Людиновском районе" </t>
  </si>
  <si>
    <t>Муниципальная программа "Обеспечение доступным и комфортным жильем и коммунальными услугами населения Людиновского района"</t>
  </si>
  <si>
    <t>05 3 0200</t>
  </si>
  <si>
    <t xml:space="preserve">Муниципальная программа "Повышение эффективности использования топливно-энергетических ресурсов в Людиновском районе" </t>
  </si>
  <si>
    <t>Муниципальная программа "Социальная поддержка граждан в Людиновском районе"</t>
  </si>
  <si>
    <t xml:space="preserve">Муниципальная программа "Социальная поддержка граждан в Людиновском районе" </t>
  </si>
  <si>
    <t>Подпрограмма "Социальная поддержка граждан в Людиновском районе"</t>
  </si>
  <si>
    <t>Субвенция на обеспечение социальных выплат, пособий, компенсаций детям и семьям с детьми</t>
  </si>
  <si>
    <t xml:space="preserve">Муниципальная программа "Доступная среда в Людиновском районе" </t>
  </si>
  <si>
    <t>04 0 0000</t>
  </si>
  <si>
    <t>Муниицпальная программа "Развитие физической культуры и спорта в Людиновском районе"</t>
  </si>
  <si>
    <t xml:space="preserve">Муниципальная программа "Развитие туризма в Людиновском районе" </t>
  </si>
  <si>
    <t xml:space="preserve">Муниципальная программа "Обеспечение доступным и комфортным жильем и коммунальными услугами населения Людиновского района" </t>
  </si>
  <si>
    <t>Подпрограмма "Капитальный ремонт многоквартирных домов в Людиновском районе"</t>
  </si>
  <si>
    <t xml:space="preserve">Муниципальная программа "Развитие и деятельность печатного средства массовой информации АНО "Редакция газеты "Людиновский рабочий" </t>
  </si>
  <si>
    <t xml:space="preserve">Муниципальная программа "Развитие физической культуры и спорта в  Людиновском районе" </t>
  </si>
  <si>
    <t>Подпрограмма"Развитие системы воспитания и социализации школьников"</t>
  </si>
  <si>
    <t>Подпрограмма "Развитие служб обеспечения деятельности в образовании"</t>
  </si>
  <si>
    <t>Субвенция на предоставление денежных выплат, пособий и компенсаций отдельным категориям граждан в соответствии с региональным законодательством</t>
  </si>
  <si>
    <t>Подпрограмма "Социальная защита детей-сирот и детей, оставшихся без попечения родителей"</t>
  </si>
  <si>
    <t xml:space="preserve">Муниципальная программа "Охрана окружающей среды в Людиновском районе" </t>
  </si>
  <si>
    <t>Субвенция на предоставление социальных услуг гражданам пожилого возрасти, инвалидам и гражданам, находящамся в трудной жизненной ситуации</t>
  </si>
  <si>
    <t>Субвенция на организацию предоставления социальной помощи отдельным категориям граждан, находящихся в трудной жизненной ситуации</t>
  </si>
  <si>
    <t>Обслужтвание государственного (муниципального) долга</t>
  </si>
  <si>
    <t>Субвенция на осуществление первичного воинского учета на территориях, где отсутствуют военные комиссариаты</t>
  </si>
  <si>
    <t>Бюджетные ассигнования на 2014 год</t>
  </si>
  <si>
    <t>Мероприятия по землеустройству и землепользованию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</si>
  <si>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</si>
  <si>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Муниципальная программа "Развитие образования в Людиновском районе"</t>
  </si>
  <si>
    <t>01 00</t>
  </si>
  <si>
    <t>01 03</t>
  </si>
  <si>
    <t>01 04</t>
  </si>
  <si>
    <t>04 08</t>
  </si>
  <si>
    <t>04 09</t>
  </si>
  <si>
    <t>05 00</t>
  </si>
  <si>
    <t>05 02</t>
  </si>
  <si>
    <t>06 00</t>
  </si>
  <si>
    <t>06 03</t>
  </si>
  <si>
    <t>02 00</t>
  </si>
  <si>
    <t>02 03</t>
  </si>
  <si>
    <t>01 06</t>
  </si>
  <si>
    <t>11 01</t>
  </si>
  <si>
    <t>51 0 0022</t>
  </si>
  <si>
    <t>13 0 0212</t>
  </si>
  <si>
    <t>Исполнение полномочий по утверждению ген.планов, правил землепользования и застройки, утверждению подготовленной на основе генеральных планов документации по планировке территории</t>
  </si>
  <si>
    <t>14 03</t>
  </si>
  <si>
    <t>Прочие межбюджтные трансферты общего характера</t>
  </si>
  <si>
    <t xml:space="preserve">002 </t>
  </si>
  <si>
    <t>60 0 0400</t>
  </si>
  <si>
    <t>Непрограммные расходы</t>
  </si>
  <si>
    <t>Развитие общедоступных библиотек</t>
  </si>
  <si>
    <t>13 0  0000</t>
  </si>
  <si>
    <t>Развитие дополнительного образования в сфере физической культуры и спорта</t>
  </si>
  <si>
    <t>13 0  0300</t>
  </si>
  <si>
    <t>13 0  0311</t>
  </si>
  <si>
    <t>11 0 0600</t>
  </si>
  <si>
    <t>отклонения +, -</t>
  </si>
  <si>
    <t>51 0 0041</t>
  </si>
  <si>
    <t>51 0 0042</t>
  </si>
  <si>
    <t xml:space="preserve">            Иные бюджетные ассигнования</t>
  </si>
  <si>
    <t xml:space="preserve">              Уплата налогов, сборов и иных платежей</t>
  </si>
  <si>
    <t>51 0 0053</t>
  </si>
  <si>
    <t xml:space="preserve">          Непрограммые расходы</t>
  </si>
  <si>
    <t>51 0 0060</t>
  </si>
  <si>
    <t xml:space="preserve">            Социальное обеспечение и иные выплаты населению</t>
  </si>
  <si>
    <t>87 0 5934</t>
  </si>
  <si>
    <t>24 2 8500</t>
  </si>
  <si>
    <t xml:space="preserve">            Закупка товаров, работ и услуг для государственных (муниципальных) нужд</t>
  </si>
  <si>
    <t xml:space="preserve">              Иные закупки товаров, работ и услуг для обеспечения государственных (муниципальных) нужд</t>
  </si>
  <si>
    <t>30 0 5013</t>
  </si>
  <si>
    <t>03 1 0110</t>
  </si>
  <si>
    <t xml:space="preserve">          Подпрограмма "Социальная поддержка граждан в Людиновском районе" (оздоровление детей)</t>
  </si>
  <si>
    <t xml:space="preserve">              Социальные выплаты гражданам, кроме публичных нормативных социальных выплат</t>
  </si>
  <si>
    <t>45 3 0334</t>
  </si>
  <si>
    <t xml:space="preserve">          Организация отдыха и оздоровления детей</t>
  </si>
  <si>
    <t>1003</t>
  </si>
  <si>
    <t>000</t>
  </si>
  <si>
    <t>300</t>
  </si>
  <si>
    <t>320</t>
  </si>
  <si>
    <t>200</t>
  </si>
  <si>
    <t>240</t>
  </si>
  <si>
    <t>360</t>
  </si>
  <si>
    <t>0000000</t>
  </si>
  <si>
    <t>1105</t>
  </si>
  <si>
    <t>0400</t>
  </si>
  <si>
    <t>0409</t>
  </si>
  <si>
    <t>500</t>
  </si>
  <si>
    <t>520</t>
  </si>
  <si>
    <t>0800</t>
  </si>
  <si>
    <t>0801</t>
  </si>
  <si>
    <t xml:space="preserve">          Развитие материально-технической базы муниципальных учреждений и другие мероприятия</t>
  </si>
  <si>
    <t>1000</t>
  </si>
  <si>
    <t xml:space="preserve">          Подпрограмма "Организация временного трудоустройства несовершеннолетних граждан в возрасте от 14 до 18 лет в свободное от учебы время в МР "Город Людиново и Людиновский район"</t>
  </si>
  <si>
    <t xml:space="preserve">          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</si>
  <si>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</si>
  <si>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 xml:space="preserve">              Расходы на выплаты персоналу казенных учреждений</t>
  </si>
  <si>
    <t>110</t>
  </si>
  <si>
    <t xml:space="preserve">          Развитие физической культуры и спорта в Людиновском районе</t>
  </si>
  <si>
    <t>800</t>
  </si>
  <si>
    <t>850</t>
  </si>
  <si>
    <t xml:space="preserve">        Молодежная политика и оздоровление детей</t>
  </si>
  <si>
    <t>0707</t>
  </si>
  <si>
    <t>0310110</t>
  </si>
  <si>
    <t>0106</t>
  </si>
  <si>
    <t xml:space="preserve">              Специальные расходы</t>
  </si>
  <si>
    <t>880</t>
  </si>
  <si>
    <t xml:space="preserve">          Содержание казенных учреждений культуры в сфере образования (прочее содержание)</t>
  </si>
  <si>
    <t xml:space="preserve">          Проведение мероприятий в сфере культуры</t>
  </si>
  <si>
    <t xml:space="preserve">          Содержание казенных учреждений в сфере культуры (прочее содержание)</t>
  </si>
  <si>
    <t xml:space="preserve">          Содержание бюджетных  учреждений в сфере культуры</t>
  </si>
  <si>
    <t xml:space="preserve">            Предоставление субсидий бюджетным, автономным учреждениям и иным некоммерческим организациям</t>
  </si>
  <si>
    <t>600</t>
  </si>
  <si>
    <t xml:space="preserve">              Субсидии бюджетным учреждениям</t>
  </si>
  <si>
    <t>610</t>
  </si>
  <si>
    <t xml:space="preserve">          Содержание казенных учреждений культуры сельских поселений </t>
  </si>
  <si>
    <t xml:space="preserve">          Содержание казенных учреждений культуры сельских поселений (прочие содержание)</t>
  </si>
  <si>
    <t xml:space="preserve">          Содержание казенных учреждений в сфере библиотечного обслуживания (прочее содержание)</t>
  </si>
  <si>
    <t xml:space="preserve">          Содержание казенных учреждений библиотечного обслуживания сельских поселений </t>
  </si>
  <si>
    <t xml:space="preserve">          Муниципальная программа "Повышение эффективности использования топливно-энергетических ресурсов в Людиновском районе"</t>
  </si>
  <si>
    <t xml:space="preserve"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 </t>
  </si>
  <si>
    <t xml:space="preserve">Расходы на выплаты персоналу казенных учреждений </t>
  </si>
  <si>
    <t>02 1 0201</t>
  </si>
  <si>
    <t xml:space="preserve">          Модернизация системы образования области</t>
  </si>
  <si>
    <t>0701</t>
  </si>
  <si>
    <t xml:space="preserve">          Совершенствование организации питания в дошкольных учреждениях</t>
  </si>
  <si>
    <t xml:space="preserve">          Содержание казенных  учреждений общего образования (прочее содержание)</t>
  </si>
  <si>
    <t xml:space="preserve">          Совершенствование организации школьного питания</t>
  </si>
  <si>
    <t xml:space="preserve">          Модернизация дополнительного образования</t>
  </si>
  <si>
    <t xml:space="preserve">          Субвенция на проведение оздоровительной кампании детей</t>
  </si>
  <si>
    <t xml:space="preserve">          содержание казенных учереждений в сфере дошкольного образования</t>
  </si>
  <si>
    <t>0709</t>
  </si>
  <si>
    <t xml:space="preserve">          Субвенция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учреждениях</t>
  </si>
  <si>
    <t xml:space="preserve">          Субвенция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учреждениях, обеспечение дополнительного образования детей в муниципальных общеобразовательных учреждениях, финансовое обеспечение получения дошкольного, начального общего, основного общего, среднего общего образования в частных общеобразовательных учреждениях, осуществляющих общеобразовательную деятельность по имеющим государственную аккредитацию основным общеобразовательным программам</t>
  </si>
  <si>
    <t xml:space="preserve">          Организация предоставления общего  образования в муниципальных учреждениях</t>
  </si>
  <si>
    <t xml:space="preserve">          Содержание образовательных учреждений дополнительного образования</t>
  </si>
  <si>
    <t xml:space="preserve">          Субвенция на организацию исполнения переданных  полномочий по обеспечению предоставления гражданам мер социальной поддержки</t>
  </si>
  <si>
    <t>резервный фонд правительства Калужской области</t>
  </si>
  <si>
    <t>Иные выплаты населению</t>
  </si>
  <si>
    <t>Центральный аппарат (муниципальные служащие)</t>
  </si>
  <si>
    <t>Центральный аппарат (прочие работники)</t>
  </si>
  <si>
    <t>Стимулирование руководителей исполнительно-распорядительных органов муниципальных образований области</t>
  </si>
  <si>
    <t>Непрограммые расходы</t>
  </si>
  <si>
    <t>подпрограмма "Совершенствование и развитие сети автомобильных дорог Калужской области"</t>
  </si>
  <si>
    <t>Субсидии на реализацию региональных программ в области энергосбережения и повышения энергетической эффективности в рамках  подпрограммы  "Энергосбережение и повышение энергетической эффективности" государственной программы Российской Федерации "Энергоэффективность и развитие энергетики"</t>
  </si>
  <si>
    <t>Подпрограмма "Социальная поддержка граждан в Людиновском районе" (оздоровление детей)</t>
  </si>
  <si>
    <t>Организация отдыха и оздоровления детей</t>
  </si>
  <si>
    <t>Подпрограмма "Социальная поддержка граждан в Людиновском районе" (проезд детей из многодетных семей)</t>
  </si>
  <si>
    <t>Подпрограмма "Социальная поддержка граждан в Людиновском районе" (материальная помощь)</t>
  </si>
  <si>
    <t>Подпрограмма "Социальная поддержка граждан в Людиновском районе" (совет ветеранов)</t>
  </si>
  <si>
    <t>Подпрограмма "Социальная поддержка граждан в Людиновском районе" (общество инвалидов)</t>
  </si>
  <si>
    <t>Подпрограмма "Социальная поддержка граждан в Людиновском районе" (общество слепых)</t>
  </si>
  <si>
    <t>Подпрограмма "Социальная поддержка граждан в Людиновском районе" (малолетние узники)</t>
  </si>
  <si>
    <t>Подпрограмма "Социальная поддержка граждан в Людиновском районе" (прочие расходы)</t>
  </si>
  <si>
    <t>Ежемесячная денежная выплата, назначаемая в случае рождения третьего ребенка или последующих детей до достижения ребенком возраста трех лет</t>
  </si>
  <si>
    <t>Выплаты единовременного пособия беременной жене военнослужащего, проходящего военную службу по призыву, и ежемесячного пособия на ребенка военнослужащего, проходящего военную службу по призыву, в соответствии с ФЗ от 19.05.1995г. №81-ФЗ "О государственных пособиях гражданам, имеющим детей"</t>
  </si>
  <si>
    <t>Выплата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физическими лицами), в соответствии с ФЗ от 19.05.95г. №81-ФЗ "О государственных пособиях гражданам, имеющим детей"</t>
  </si>
  <si>
    <t>Развитие физической культуры и спорта в сельских поселениях Людиновского района</t>
  </si>
  <si>
    <t>НАЦИОНАЛЬНАЯ ЭКОНОМИКА</t>
  </si>
  <si>
    <t>Субсидии</t>
  </si>
  <si>
    <t>Субсидия на реализацию мероприятий по капитальному ремонту объектов водопроводноканализационного хозяйства в рамках подпрограммы "Чистая вода в Калужской области</t>
  </si>
  <si>
    <t>Субсидия на реализацию отдельных мероприятий программы Калужской области "Энергосбережение и повышение энергоэффективности в Калужской области"</t>
  </si>
  <si>
    <t>КУЛЬТУРА, КИНЕМАТОГРАФИЯ</t>
  </si>
  <si>
    <t>Развитие материально-технической базы муниципальных учреждений и другие мероприятия</t>
  </si>
  <si>
    <t>СОЦИАЛЬНАЯ ПОЛИТИКА</t>
  </si>
  <si>
    <t xml:space="preserve">Социальная поддержка работников культуры проживающих и работающих в сельской местности </t>
  </si>
  <si>
    <t>13 0 0311</t>
  </si>
  <si>
    <t>13 0 0312</t>
  </si>
  <si>
    <t>02  5 0200</t>
  </si>
  <si>
    <t>02 5 0222</t>
  </si>
  <si>
    <t>07  0 0200</t>
  </si>
  <si>
    <t>60 0 0300</t>
  </si>
  <si>
    <t>03 1 0120</t>
  </si>
  <si>
    <t>03 1 0130</t>
  </si>
  <si>
    <t>03 1 0141</t>
  </si>
  <si>
    <t>03 1 0142</t>
  </si>
  <si>
    <t>03 1 0143</t>
  </si>
  <si>
    <t>03 1 0144</t>
  </si>
  <si>
    <t>03 1 0145</t>
  </si>
  <si>
    <t>03 1 0150</t>
  </si>
  <si>
    <t>45 1 5084</t>
  </si>
  <si>
    <t>45 1 5270</t>
  </si>
  <si>
    <t>45 1 5380</t>
  </si>
  <si>
    <t>13 0 0150</t>
  </si>
  <si>
    <t>00 0 0000</t>
  </si>
  <si>
    <t>05 7 8904</t>
  </si>
  <si>
    <t>30 0 8911</t>
  </si>
  <si>
    <t>51 0 0056</t>
  </si>
  <si>
    <t xml:space="preserve"> </t>
  </si>
  <si>
    <t>11 0 0112</t>
  </si>
  <si>
    <t>11 0 0213</t>
  </si>
  <si>
    <t>11 0 0250</t>
  </si>
  <si>
    <t>11 0 0260</t>
  </si>
  <si>
    <t>11 0 0312</t>
  </si>
  <si>
    <t>11 0 0350</t>
  </si>
  <si>
    <t>02 3 0111</t>
  </si>
  <si>
    <t>Дотация на выравнивание бюджетной обеспеченности поселений Людиновского района  из районного фонда финансовой поддержки</t>
  </si>
  <si>
    <t>60 0 0500</t>
  </si>
  <si>
    <t xml:space="preserve">Приложение № 4 к  проекту решения Людиновского районного Собрания "О  бюджете муниципального района "Город Людиново и Людиновский район " на 2015 год и на плановый период 2016 и 2017 годов"                                                 от                                  № </t>
  </si>
  <si>
    <t>Ведомственная структура расходов бюджета муниципального района "Город Людиново и Людиновский район" на 2015 год</t>
  </si>
  <si>
    <t>Бюджетные ассигнования на 2015 год</t>
  </si>
  <si>
    <t>03 1 0306</t>
  </si>
  <si>
    <t xml:space="preserve">Субвенция на осуществление деятельности по образованию патронатных семей для граждан пожилого возраста и инвалидов </t>
  </si>
  <si>
    <t>03 1 5137</t>
  </si>
  <si>
    <t>Субвенция на предоставление денежных выплат и компенсаций отдельным категориям граждан области в соответствии с Законом РФ №1244-1,175-ФЗ,2-ФЗ.</t>
  </si>
  <si>
    <t>Содержание образовательных учреждений дополнительного образования</t>
  </si>
  <si>
    <t>Содержание образовательных учреждений дополнительного образования (прочее содержание)</t>
  </si>
  <si>
    <t>02 3 0112</t>
  </si>
  <si>
    <t xml:space="preserve">        Содержание центра диагностики и консультирования</t>
  </si>
  <si>
    <t>02 7 0131</t>
  </si>
  <si>
    <t>02 7 0132</t>
  </si>
  <si>
    <t xml:space="preserve">        Содержание центра диагностики и консультирования (прочее содержание)</t>
  </si>
  <si>
    <t xml:space="preserve">          содержание казен. учереж. в сфере дошкол.обр (прочее содержание)</t>
  </si>
  <si>
    <t>02 7 0111</t>
  </si>
  <si>
    <t>Содержание отдела бухгалтерского учета</t>
  </si>
  <si>
    <t>02 7 0121</t>
  </si>
  <si>
    <t>Содержание информационно-методического отдела</t>
  </si>
  <si>
    <t>60 0 0600</t>
  </si>
  <si>
    <t>60 0 0700</t>
  </si>
  <si>
    <t>Поддержка и развитие традиционной народной культуры</t>
  </si>
  <si>
    <t>0113</t>
  </si>
  <si>
    <t>Органы юстиции</t>
  </si>
  <si>
    <t>0304</t>
  </si>
</sst>
</file>

<file path=xl/styles.xml><?xml version="1.0" encoding="utf-8"?>
<styleSheet xmlns="http://schemas.openxmlformats.org/spreadsheetml/2006/main">
  <fonts count="23">
    <font>
      <sz val="10"/>
      <color rgb="FF000000"/>
      <name val="Times New Roman"/>
    </font>
    <font>
      <sz val="10"/>
      <color theme="1"/>
      <name val="Arial Cyr"/>
      <family val="2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Arial Cyr"/>
      <family val="2"/>
      <charset val="204"/>
    </font>
    <font>
      <b/>
      <sz val="13"/>
      <color theme="3"/>
      <name val="Arial Cyr"/>
      <family val="2"/>
      <charset val="204"/>
    </font>
    <font>
      <b/>
      <sz val="11"/>
      <color theme="3"/>
      <name val="Arial Cyr"/>
      <family val="2"/>
      <charset val="204"/>
    </font>
    <font>
      <sz val="10"/>
      <color rgb="FF006100"/>
      <name val="Arial Cyr"/>
      <family val="2"/>
      <charset val="204"/>
    </font>
    <font>
      <sz val="10"/>
      <color rgb="FF9C0006"/>
      <name val="Arial Cyr"/>
      <family val="2"/>
      <charset val="204"/>
    </font>
    <font>
      <sz val="10"/>
      <color rgb="FF9C6500"/>
      <name val="Arial Cyr"/>
      <family val="2"/>
      <charset val="204"/>
    </font>
    <font>
      <sz val="10"/>
      <color rgb="FF3F3F76"/>
      <name val="Arial Cyr"/>
      <family val="2"/>
      <charset val="204"/>
    </font>
    <font>
      <b/>
      <sz val="10"/>
      <color rgb="FF3F3F3F"/>
      <name val="Arial Cyr"/>
      <family val="2"/>
      <charset val="204"/>
    </font>
    <font>
      <b/>
      <sz val="10"/>
      <color rgb="FFFA7D00"/>
      <name val="Arial Cyr"/>
      <family val="2"/>
      <charset val="204"/>
    </font>
    <font>
      <sz val="10"/>
      <color rgb="FFFA7D00"/>
      <name val="Arial Cyr"/>
      <family val="2"/>
      <charset val="204"/>
    </font>
    <font>
      <b/>
      <sz val="10"/>
      <color theme="0"/>
      <name val="Arial Cyr"/>
      <family val="2"/>
      <charset val="204"/>
    </font>
    <font>
      <sz val="10"/>
      <color rgb="FFFF0000"/>
      <name val="Arial Cyr"/>
      <family val="2"/>
      <charset val="204"/>
    </font>
    <font>
      <i/>
      <sz val="10"/>
      <color rgb="FF7F7F7F"/>
      <name val="Arial Cyr"/>
      <family val="2"/>
      <charset val="204"/>
    </font>
    <font>
      <b/>
      <sz val="10"/>
      <color theme="1"/>
      <name val="Arial Cyr"/>
      <family val="2"/>
      <charset val="204"/>
    </font>
    <font>
      <sz val="10"/>
      <color theme="0"/>
      <name val="Arial Cyr"/>
      <family val="2"/>
      <charset val="204"/>
    </font>
    <font>
      <sz val="10"/>
      <name val="Arial Cyr"/>
      <charset val="204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>
      <alignment vertical="top" wrapText="1"/>
    </xf>
    <xf numFmtId="0" fontId="6" fillId="0" borderId="0" applyNumberFormat="0" applyFill="0" applyBorder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9" fillId="0" borderId="6" applyNumberFormat="0" applyFill="0" applyAlignment="0" applyProtection="0"/>
    <xf numFmtId="0" fontId="9" fillId="0" borderId="0" applyNumberFormat="0" applyFill="0" applyBorder="0" applyAlignment="0" applyProtection="0"/>
    <xf numFmtId="0" fontId="10" fillId="5" borderId="0" applyNumberFormat="0" applyBorder="0" applyAlignment="0" applyProtection="0"/>
    <xf numFmtId="0" fontId="11" fillId="6" borderId="0" applyNumberFormat="0" applyBorder="0" applyAlignment="0" applyProtection="0"/>
    <xf numFmtId="0" fontId="12" fillId="7" borderId="0" applyNumberFormat="0" applyBorder="0" applyAlignment="0" applyProtection="0"/>
    <xf numFmtId="0" fontId="13" fillId="8" borderId="7" applyNumberFormat="0" applyAlignment="0" applyProtection="0"/>
    <xf numFmtId="0" fontId="14" fillId="9" borderId="8" applyNumberFormat="0" applyAlignment="0" applyProtection="0"/>
    <xf numFmtId="0" fontId="15" fillId="9" borderId="7" applyNumberFormat="0" applyAlignment="0" applyProtection="0"/>
    <xf numFmtId="0" fontId="16" fillId="0" borderId="9" applyNumberFormat="0" applyFill="0" applyAlignment="0" applyProtection="0"/>
    <xf numFmtId="0" fontId="17" fillId="10" borderId="10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12" applyNumberFormat="0" applyFill="0" applyAlignment="0" applyProtection="0"/>
    <xf numFmtId="0" fontId="2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21" fillId="35" borderId="0" applyNumberFormat="0" applyBorder="0" applyAlignment="0" applyProtection="0"/>
    <xf numFmtId="0" fontId="22" fillId="4" borderId="0"/>
    <xf numFmtId="0" fontId="1" fillId="11" borderId="11" applyNumberFormat="0" applyFont="0" applyAlignment="0" applyProtection="0"/>
  </cellStyleXfs>
  <cellXfs count="36">
    <xf numFmtId="0" fontId="0" fillId="0" borderId="0" xfId="0" applyFont="1" applyFill="1" applyAlignment="1">
      <alignment vertical="top" wrapText="1"/>
    </xf>
    <xf numFmtId="4" fontId="4" fillId="3" borderId="0" xfId="0" applyNumberFormat="1" applyFont="1" applyFill="1" applyAlignment="1">
      <alignment vertical="top" wrapText="1"/>
    </xf>
    <xf numFmtId="0" fontId="4" fillId="3" borderId="0" xfId="0" applyFont="1" applyFill="1" applyAlignment="1">
      <alignment vertical="top" wrapText="1"/>
    </xf>
    <xf numFmtId="0" fontId="3" fillId="3" borderId="0" xfId="0" applyFont="1" applyFill="1" applyAlignment="1">
      <alignment vertical="top" wrapText="1"/>
    </xf>
    <xf numFmtId="0" fontId="3" fillId="3" borderId="1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vertical="top" wrapText="1"/>
    </xf>
    <xf numFmtId="0" fontId="4" fillId="3" borderId="1" xfId="0" applyFont="1" applyFill="1" applyBorder="1" applyAlignment="1">
      <alignment horizontal="center" vertical="top" wrapText="1"/>
    </xf>
    <xf numFmtId="4" fontId="4" fillId="3" borderId="1" xfId="0" applyNumberFormat="1" applyFont="1" applyFill="1" applyBorder="1" applyAlignment="1">
      <alignment vertical="top" wrapText="1"/>
    </xf>
    <xf numFmtId="4" fontId="3" fillId="3" borderId="1" xfId="0" applyNumberFormat="1" applyFont="1" applyFill="1" applyBorder="1" applyAlignment="1">
      <alignment vertical="top" wrapText="1"/>
    </xf>
    <xf numFmtId="49" fontId="4" fillId="4" borderId="1" xfId="0" applyNumberFormat="1" applyFont="1" applyFill="1" applyBorder="1" applyAlignment="1">
      <alignment horizontal="center" vertical="top" shrinkToFit="1"/>
    </xf>
    <xf numFmtId="49" fontId="3" fillId="4" borderId="1" xfId="0" applyNumberFormat="1" applyFont="1" applyFill="1" applyBorder="1" applyAlignment="1">
      <alignment horizontal="center" vertical="top" shrinkToFit="1"/>
    </xf>
    <xf numFmtId="0" fontId="5" fillId="2" borderId="1" xfId="0" applyFont="1" applyFill="1" applyBorder="1" applyAlignment="1">
      <alignment horizontal="left" vertical="top" wrapText="1"/>
    </xf>
    <xf numFmtId="49" fontId="3" fillId="3" borderId="1" xfId="0" applyNumberFormat="1" applyFont="1" applyFill="1" applyBorder="1" applyAlignment="1">
      <alignment horizontal="center" vertical="top" wrapText="1"/>
    </xf>
    <xf numFmtId="4" fontId="3" fillId="3" borderId="1" xfId="0" applyNumberFormat="1" applyFont="1" applyFill="1" applyBorder="1" applyAlignment="1">
      <alignment horizontal="right" vertical="top" wrapText="1"/>
    </xf>
    <xf numFmtId="0" fontId="4" fillId="3" borderId="1" xfId="0" applyFont="1" applyFill="1" applyBorder="1" applyAlignment="1">
      <alignment horizontal="left" vertical="top" wrapText="1"/>
    </xf>
    <xf numFmtId="49" fontId="4" fillId="3" borderId="1" xfId="0" applyNumberFormat="1" applyFont="1" applyFill="1" applyBorder="1" applyAlignment="1">
      <alignment horizontal="center" vertical="top" wrapText="1"/>
    </xf>
    <xf numFmtId="4" fontId="4" fillId="3" borderId="1" xfId="0" applyNumberFormat="1" applyFont="1" applyFill="1" applyBorder="1" applyAlignment="1">
      <alignment horizontal="right" vertical="top" wrapText="1"/>
    </xf>
    <xf numFmtId="0" fontId="2" fillId="0" borderId="3" xfId="0" applyFont="1" applyBorder="1" applyAlignment="1">
      <alignment horizontal="left" vertical="top" wrapText="1"/>
    </xf>
    <xf numFmtId="0" fontId="3" fillId="3" borderId="1" xfId="0" applyFont="1" applyFill="1" applyBorder="1" applyAlignment="1">
      <alignment horizontal="left" vertical="top" wrapText="1"/>
    </xf>
    <xf numFmtId="3" fontId="4" fillId="3" borderId="1" xfId="0" applyNumberFormat="1" applyFont="1" applyFill="1" applyBorder="1" applyAlignment="1">
      <alignment horizontal="center" vertical="top" wrapText="1"/>
    </xf>
    <xf numFmtId="3" fontId="3" fillId="3" borderId="1" xfId="0" applyNumberFormat="1" applyFont="1" applyFill="1" applyBorder="1" applyAlignment="1">
      <alignment horizontal="center" vertical="top" wrapText="1"/>
    </xf>
    <xf numFmtId="4" fontId="4" fillId="3" borderId="2" xfId="0" applyNumberFormat="1" applyFont="1" applyFill="1" applyBorder="1" applyAlignment="1">
      <alignment horizontal="right" vertical="top" wrapText="1"/>
    </xf>
    <xf numFmtId="0" fontId="4" fillId="3" borderId="2" xfId="0" applyFont="1" applyFill="1" applyBorder="1" applyAlignment="1">
      <alignment horizontal="left" vertical="top" wrapText="1"/>
    </xf>
    <xf numFmtId="49" fontId="4" fillId="3" borderId="2" xfId="0" applyNumberFormat="1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 vertical="top" wrapText="1"/>
    </xf>
    <xf numFmtId="0" fontId="4" fillId="4" borderId="1" xfId="0" applyFont="1" applyFill="1" applyBorder="1" applyAlignment="1">
      <alignment horizontal="left" vertical="top" wrapText="1"/>
    </xf>
    <xf numFmtId="0" fontId="3" fillId="4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0" fontId="4" fillId="4" borderId="1" xfId="41" applyFont="1" applyFill="1" applyBorder="1" applyAlignment="1">
      <alignment vertical="top" wrapText="1"/>
    </xf>
    <xf numFmtId="0" fontId="4" fillId="3" borderId="0" xfId="0" applyFont="1" applyFill="1" applyAlignment="1">
      <alignment horizontal="right" vertical="top" wrapText="1"/>
    </xf>
    <xf numFmtId="4" fontId="4" fillId="0" borderId="1" xfId="0" applyNumberFormat="1" applyFont="1" applyFill="1" applyBorder="1" applyAlignment="1">
      <alignment horizontal="right" vertical="top" wrapText="1"/>
    </xf>
    <xf numFmtId="0" fontId="4" fillId="3" borderId="0" xfId="0" applyFont="1" applyFill="1" applyAlignment="1">
      <alignment horizontal="center" vertical="top" wrapText="1"/>
    </xf>
    <xf numFmtId="0" fontId="5" fillId="3" borderId="0" xfId="0" applyFont="1" applyFill="1" applyAlignment="1">
      <alignment horizontal="center" wrapText="1"/>
    </xf>
    <xf numFmtId="0" fontId="2" fillId="3" borderId="0" xfId="0" applyFont="1" applyFill="1" applyBorder="1" applyAlignment="1">
      <alignment horizontal="right"/>
    </xf>
    <xf numFmtId="0" fontId="2" fillId="0" borderId="0" xfId="0" applyFont="1" applyAlignment="1">
      <alignment horizontal="left" vertical="top" wrapText="1"/>
    </xf>
  </cellXfs>
  <cellStyles count="43">
    <cellStyle name="20% - Акцент1" xfId="18" builtinId="30" customBuiltin="1"/>
    <cellStyle name="20% - Акцент2" xfId="22" builtinId="34" customBuiltin="1"/>
    <cellStyle name="20% - Акцент3" xfId="26" builtinId="38" customBuiltin="1"/>
    <cellStyle name="20% - Акцент4" xfId="30" builtinId="42" customBuiltin="1"/>
    <cellStyle name="20% - Акцент5" xfId="34" builtinId="46" customBuiltin="1"/>
    <cellStyle name="20% - Акцент6" xfId="38" builtinId="50" customBuiltin="1"/>
    <cellStyle name="40% - Акцент1" xfId="19" builtinId="31" customBuiltin="1"/>
    <cellStyle name="40% - Акцент2" xfId="23" builtinId="35" customBuiltin="1"/>
    <cellStyle name="40% - Акцент3" xfId="27" builtinId="39" customBuiltin="1"/>
    <cellStyle name="40% - Акцент4" xfId="31" builtinId="43" customBuiltin="1"/>
    <cellStyle name="40% - Акцент5" xfId="35" builtinId="47" customBuiltin="1"/>
    <cellStyle name="40% - Акцент6" xfId="39" builtinId="51" customBuiltin="1"/>
    <cellStyle name="60% - Акцент1" xfId="20" builtinId="32" customBuiltin="1"/>
    <cellStyle name="60% - Акцент2" xfId="24" builtinId="36" customBuiltin="1"/>
    <cellStyle name="60% - Акцент3" xfId="28" builtinId="40" customBuiltin="1"/>
    <cellStyle name="60% - Акцент4" xfId="32" builtinId="44" customBuiltin="1"/>
    <cellStyle name="60% - Акцент5" xfId="36" builtinId="48" customBuiltin="1"/>
    <cellStyle name="60% - Акцент6" xfId="40" builtinId="52" customBuiltin="1"/>
    <cellStyle name="Акцент1" xfId="17" builtinId="29" customBuiltin="1"/>
    <cellStyle name="Акцент2" xfId="21" builtinId="33" customBuiltin="1"/>
    <cellStyle name="Акцент3" xfId="25" builtinId="37" customBuiltin="1"/>
    <cellStyle name="Акцент4" xfId="29" builtinId="41" customBuiltin="1"/>
    <cellStyle name="Акцент5" xfId="33" builtinId="45" customBuiltin="1"/>
    <cellStyle name="Акцент6" xfId="37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6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Обычный 2" xfId="41"/>
    <cellStyle name="Плохой" xfId="7" builtinId="27" customBuiltin="1"/>
    <cellStyle name="Пояснение" xfId="15" builtinId="53" customBuiltin="1"/>
    <cellStyle name="Примечание 2" xfId="42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766"/>
  <sheetViews>
    <sheetView tabSelected="1" topLeftCell="A744" zoomScale="90" zoomScaleNormal="90" workbookViewId="0">
      <selection activeCell="H719" sqref="H719"/>
    </sheetView>
  </sheetViews>
  <sheetFormatPr defaultRowHeight="15.75"/>
  <cols>
    <col min="1" max="1" width="69" style="2" customWidth="1"/>
    <col min="2" max="2" width="8.6640625" style="2" customWidth="1"/>
    <col min="3" max="3" width="10.6640625" style="2" customWidth="1"/>
    <col min="4" max="4" width="12.6640625" style="2" customWidth="1"/>
    <col min="5" max="5" width="9.1640625" style="2" customWidth="1"/>
    <col min="6" max="6" width="16.83203125" style="2" hidden="1" customWidth="1"/>
    <col min="7" max="7" width="15.83203125" style="2" hidden="1" customWidth="1"/>
    <col min="8" max="8" width="21.5" style="2" customWidth="1"/>
    <col min="9" max="16384" width="9.33203125" style="2"/>
  </cols>
  <sheetData>
    <row r="1" spans="1:8" ht="120" customHeight="1">
      <c r="A1" s="2" t="s">
        <v>0</v>
      </c>
      <c r="D1" s="35" t="s">
        <v>499</v>
      </c>
      <c r="E1" s="35"/>
      <c r="F1" s="35"/>
      <c r="G1" s="35"/>
      <c r="H1" s="35"/>
    </row>
    <row r="2" spans="1:8" ht="33" customHeight="1">
      <c r="A2" s="33" t="s">
        <v>500</v>
      </c>
      <c r="B2" s="33"/>
      <c r="C2" s="33"/>
      <c r="D2" s="33"/>
      <c r="E2" s="33"/>
      <c r="F2" s="33"/>
    </row>
    <row r="3" spans="1:8" ht="16.5" customHeight="1">
      <c r="A3" s="34"/>
      <c r="B3" s="34"/>
      <c r="C3" s="34"/>
      <c r="D3" s="34"/>
      <c r="E3" s="34"/>
      <c r="F3" s="34"/>
      <c r="H3" s="30" t="s">
        <v>75</v>
      </c>
    </row>
    <row r="4" spans="1:8" ht="63" customHeight="1">
      <c r="A4" s="4" t="s">
        <v>1</v>
      </c>
      <c r="B4" s="4" t="s">
        <v>2</v>
      </c>
      <c r="C4" s="4" t="s">
        <v>3</v>
      </c>
      <c r="D4" s="4" t="s">
        <v>4</v>
      </c>
      <c r="E4" s="4" t="s">
        <v>5</v>
      </c>
      <c r="F4" s="4" t="s">
        <v>327</v>
      </c>
      <c r="G4" s="7" t="s">
        <v>358</v>
      </c>
      <c r="H4" s="4" t="s">
        <v>501</v>
      </c>
    </row>
    <row r="5" spans="1:8" ht="15.75" customHeight="1">
      <c r="A5" s="5" t="s">
        <v>6</v>
      </c>
      <c r="B5" s="5" t="s">
        <v>7</v>
      </c>
      <c r="C5" s="5" t="s">
        <v>8</v>
      </c>
      <c r="D5" s="5" t="s">
        <v>9</v>
      </c>
      <c r="E5" s="5" t="s">
        <v>10</v>
      </c>
      <c r="F5" s="5" t="s">
        <v>11</v>
      </c>
      <c r="G5" s="6"/>
      <c r="H5" s="6"/>
    </row>
    <row r="6" spans="1:8" ht="37.5" customHeight="1">
      <c r="A6" s="12" t="s">
        <v>77</v>
      </c>
      <c r="B6" s="13" t="s">
        <v>76</v>
      </c>
      <c r="C6" s="4" t="s">
        <v>0</v>
      </c>
      <c r="D6" s="4" t="s">
        <v>0</v>
      </c>
      <c r="E6" s="4" t="s">
        <v>0</v>
      </c>
      <c r="F6" s="14" t="e">
        <f>F7+F77+F97+F131+F157+F170+F193+F299+F311</f>
        <v>#REF!</v>
      </c>
      <c r="G6" s="8" t="e">
        <f>H6-F6</f>
        <v>#REF!</v>
      </c>
      <c r="H6" s="14">
        <f>H7+H77+H97+H131+H157+H170+H193+H299+H311</f>
        <v>477413615</v>
      </c>
    </row>
    <row r="7" spans="1:8" s="3" customFormat="1">
      <c r="A7" s="19" t="s">
        <v>12</v>
      </c>
      <c r="B7" s="13" t="s">
        <v>76</v>
      </c>
      <c r="C7" s="4" t="s">
        <v>331</v>
      </c>
      <c r="D7" s="4" t="s">
        <v>0</v>
      </c>
      <c r="E7" s="4" t="s">
        <v>0</v>
      </c>
      <c r="F7" s="14" t="e">
        <f>F8+F13+F44+F52</f>
        <v>#REF!</v>
      </c>
      <c r="G7" s="8" t="e">
        <f t="shared" ref="G7:G95" si="0">H7-F7</f>
        <v>#REF!</v>
      </c>
      <c r="H7" s="14">
        <f>H8+H13+H44+H52</f>
        <v>51308194</v>
      </c>
    </row>
    <row r="8" spans="1:8" s="3" customFormat="1" ht="51.75" customHeight="1">
      <c r="A8" s="19" t="s">
        <v>65</v>
      </c>
      <c r="B8" s="13" t="s">
        <v>76</v>
      </c>
      <c r="C8" s="13" t="s">
        <v>332</v>
      </c>
      <c r="D8" s="4" t="s">
        <v>0</v>
      </c>
      <c r="E8" s="4" t="s">
        <v>0</v>
      </c>
      <c r="F8" s="14">
        <f>F9</f>
        <v>444000</v>
      </c>
      <c r="G8" s="8">
        <f t="shared" si="0"/>
        <v>72000</v>
      </c>
      <c r="H8" s="14">
        <f>H9</f>
        <v>516000</v>
      </c>
    </row>
    <row r="9" spans="1:8" ht="50.25" customHeight="1">
      <c r="A9" s="15" t="s">
        <v>287</v>
      </c>
      <c r="B9" s="16" t="s">
        <v>76</v>
      </c>
      <c r="C9" s="16" t="s">
        <v>332</v>
      </c>
      <c r="D9" s="7" t="s">
        <v>81</v>
      </c>
      <c r="E9" s="7" t="s">
        <v>0</v>
      </c>
      <c r="F9" s="17">
        <f>F10</f>
        <v>444000</v>
      </c>
      <c r="G9" s="8">
        <f t="shared" si="0"/>
        <v>72000</v>
      </c>
      <c r="H9" s="17">
        <f>H10</f>
        <v>516000</v>
      </c>
    </row>
    <row r="10" spans="1:8" ht="31.5">
      <c r="A10" s="15" t="s">
        <v>78</v>
      </c>
      <c r="B10" s="16" t="s">
        <v>76</v>
      </c>
      <c r="C10" s="16" t="s">
        <v>332</v>
      </c>
      <c r="D10" s="7" t="s">
        <v>82</v>
      </c>
      <c r="E10" s="7" t="s">
        <v>0</v>
      </c>
      <c r="F10" s="17">
        <f>F11</f>
        <v>444000</v>
      </c>
      <c r="G10" s="8">
        <f t="shared" si="0"/>
        <v>72000</v>
      </c>
      <c r="H10" s="17">
        <f>H11</f>
        <v>516000</v>
      </c>
    </row>
    <row r="11" spans="1:8" ht="68.25" customHeight="1">
      <c r="A11" s="15" t="s">
        <v>14</v>
      </c>
      <c r="B11" s="16" t="s">
        <v>76</v>
      </c>
      <c r="C11" s="16" t="s">
        <v>332</v>
      </c>
      <c r="D11" s="7" t="s">
        <v>82</v>
      </c>
      <c r="E11" s="7">
        <v>100</v>
      </c>
      <c r="F11" s="17">
        <f>F12</f>
        <v>444000</v>
      </c>
      <c r="G11" s="8">
        <f t="shared" si="0"/>
        <v>72000</v>
      </c>
      <c r="H11" s="17">
        <f>H12</f>
        <v>516000</v>
      </c>
    </row>
    <row r="12" spans="1:8" ht="31.5">
      <c r="A12" s="15" t="s">
        <v>15</v>
      </c>
      <c r="B12" s="16" t="s">
        <v>76</v>
      </c>
      <c r="C12" s="16" t="s">
        <v>332</v>
      </c>
      <c r="D12" s="7" t="s">
        <v>82</v>
      </c>
      <c r="E12" s="7">
        <v>120</v>
      </c>
      <c r="F12" s="17">
        <v>444000</v>
      </c>
      <c r="G12" s="8">
        <f t="shared" si="0"/>
        <v>72000</v>
      </c>
      <c r="H12" s="17">
        <v>516000</v>
      </c>
    </row>
    <row r="13" spans="1:8" s="3" customFormat="1" ht="63">
      <c r="A13" s="19" t="s">
        <v>50</v>
      </c>
      <c r="B13" s="13" t="s">
        <v>76</v>
      </c>
      <c r="C13" s="13" t="s">
        <v>333</v>
      </c>
      <c r="D13" s="4"/>
      <c r="E13" s="4"/>
      <c r="F13" s="14" t="e">
        <f>F14+#REF!+F19+F38+F41+F32+F35</f>
        <v>#REF!</v>
      </c>
      <c r="G13" s="8" t="e">
        <f t="shared" si="0"/>
        <v>#REF!</v>
      </c>
      <c r="H13" s="14">
        <f>H14+H19+H38+H41</f>
        <v>48272744</v>
      </c>
    </row>
    <row r="14" spans="1:8" s="3" customFormat="1" ht="47.25" customHeight="1">
      <c r="A14" s="15" t="s">
        <v>85</v>
      </c>
      <c r="B14" s="16" t="s">
        <v>76</v>
      </c>
      <c r="C14" s="16" t="s">
        <v>333</v>
      </c>
      <c r="D14" s="16" t="s">
        <v>80</v>
      </c>
      <c r="E14" s="7"/>
      <c r="F14" s="17">
        <f>F15+F17</f>
        <v>13703856</v>
      </c>
      <c r="G14" s="8">
        <f t="shared" ref="G14:G18" si="1">H14-F14</f>
        <v>-2222257</v>
      </c>
      <c r="H14" s="17">
        <f>H15+H17</f>
        <v>11481599</v>
      </c>
    </row>
    <row r="15" spans="1:8" s="3" customFormat="1" ht="64.5" customHeight="1">
      <c r="A15" s="15" t="s">
        <v>14</v>
      </c>
      <c r="B15" s="16" t="s">
        <v>76</v>
      </c>
      <c r="C15" s="16" t="s">
        <v>333</v>
      </c>
      <c r="D15" s="16" t="s">
        <v>80</v>
      </c>
      <c r="E15" s="7">
        <v>100</v>
      </c>
      <c r="F15" s="17">
        <f>F16</f>
        <v>9181937</v>
      </c>
      <c r="G15" s="8">
        <f t="shared" si="1"/>
        <v>1216739</v>
      </c>
      <c r="H15" s="17">
        <f>H16</f>
        <v>10398676</v>
      </c>
    </row>
    <row r="16" spans="1:8" s="3" customFormat="1" ht="31.5">
      <c r="A16" s="15" t="s">
        <v>15</v>
      </c>
      <c r="B16" s="16" t="s">
        <v>76</v>
      </c>
      <c r="C16" s="16" t="s">
        <v>333</v>
      </c>
      <c r="D16" s="16" t="s">
        <v>80</v>
      </c>
      <c r="E16" s="7">
        <v>120</v>
      </c>
      <c r="F16" s="17">
        <v>9181937</v>
      </c>
      <c r="G16" s="8">
        <f t="shared" si="1"/>
        <v>1216739</v>
      </c>
      <c r="H16" s="17">
        <v>10398676</v>
      </c>
    </row>
    <row r="17" spans="1:8" s="3" customFormat="1" ht="31.5">
      <c r="A17" s="15" t="s">
        <v>16</v>
      </c>
      <c r="B17" s="16" t="s">
        <v>76</v>
      </c>
      <c r="C17" s="16" t="s">
        <v>333</v>
      </c>
      <c r="D17" s="16" t="s">
        <v>80</v>
      </c>
      <c r="E17" s="7">
        <v>200</v>
      </c>
      <c r="F17" s="17">
        <f>F18</f>
        <v>4521919</v>
      </c>
      <c r="G17" s="8">
        <f t="shared" si="1"/>
        <v>-3438996</v>
      </c>
      <c r="H17" s="17">
        <f>H18</f>
        <v>1082923</v>
      </c>
    </row>
    <row r="18" spans="1:8" s="3" customFormat="1" ht="36.75" customHeight="1">
      <c r="A18" s="15" t="s">
        <v>17</v>
      </c>
      <c r="B18" s="16" t="s">
        <v>76</v>
      </c>
      <c r="C18" s="16" t="s">
        <v>333</v>
      </c>
      <c r="D18" s="16" t="s">
        <v>80</v>
      </c>
      <c r="E18" s="7">
        <v>240</v>
      </c>
      <c r="F18" s="17">
        <v>4521919</v>
      </c>
      <c r="G18" s="8">
        <f t="shared" si="1"/>
        <v>-3438996</v>
      </c>
      <c r="H18" s="17">
        <v>1082923</v>
      </c>
    </row>
    <row r="19" spans="1:8" ht="51" customHeight="1">
      <c r="A19" s="15" t="s">
        <v>288</v>
      </c>
      <c r="B19" s="16" t="s">
        <v>76</v>
      </c>
      <c r="C19" s="16" t="s">
        <v>333</v>
      </c>
      <c r="D19" s="7" t="s">
        <v>81</v>
      </c>
      <c r="E19" s="7"/>
      <c r="F19" s="17">
        <f>F20+F25</f>
        <v>32389000</v>
      </c>
      <c r="G19" s="8">
        <f t="shared" si="0"/>
        <v>4402145</v>
      </c>
      <c r="H19" s="17">
        <f>H20+H25</f>
        <v>36791145</v>
      </c>
    </row>
    <row r="20" spans="1:8" ht="36.75" customHeight="1">
      <c r="A20" s="15" t="s">
        <v>289</v>
      </c>
      <c r="B20" s="16" t="s">
        <v>76</v>
      </c>
      <c r="C20" s="16" t="s">
        <v>333</v>
      </c>
      <c r="D20" s="7" t="s">
        <v>83</v>
      </c>
      <c r="E20" s="7"/>
      <c r="F20" s="17">
        <f>F21</f>
        <v>1046000</v>
      </c>
      <c r="G20" s="8">
        <f t="shared" si="0"/>
        <v>30841</v>
      </c>
      <c r="H20" s="17">
        <f>H21+H23</f>
        <v>1076841</v>
      </c>
    </row>
    <row r="21" spans="1:8" ht="64.5" customHeight="1">
      <c r="A21" s="15" t="s">
        <v>14</v>
      </c>
      <c r="B21" s="16" t="s">
        <v>76</v>
      </c>
      <c r="C21" s="16" t="s">
        <v>333</v>
      </c>
      <c r="D21" s="7" t="s">
        <v>83</v>
      </c>
      <c r="E21" s="7">
        <v>100</v>
      </c>
      <c r="F21" s="17">
        <f>F22</f>
        <v>1046000</v>
      </c>
      <c r="G21" s="8">
        <f t="shared" si="0"/>
        <v>10841</v>
      </c>
      <c r="H21" s="17">
        <f>H22</f>
        <v>1056841</v>
      </c>
    </row>
    <row r="22" spans="1:8" ht="34.5" customHeight="1">
      <c r="A22" s="15" t="s">
        <v>15</v>
      </c>
      <c r="B22" s="16" t="s">
        <v>76</v>
      </c>
      <c r="C22" s="16" t="s">
        <v>333</v>
      </c>
      <c r="D22" s="7" t="s">
        <v>83</v>
      </c>
      <c r="E22" s="7">
        <v>120</v>
      </c>
      <c r="F22" s="17">
        <v>1046000</v>
      </c>
      <c r="G22" s="8">
        <f t="shared" si="0"/>
        <v>10841</v>
      </c>
      <c r="H22" s="17">
        <v>1056841</v>
      </c>
    </row>
    <row r="23" spans="1:8" ht="34.5" customHeight="1">
      <c r="A23" s="15" t="s">
        <v>16</v>
      </c>
      <c r="B23" s="16" t="s">
        <v>76</v>
      </c>
      <c r="C23" s="16" t="s">
        <v>333</v>
      </c>
      <c r="D23" s="7" t="s">
        <v>83</v>
      </c>
      <c r="E23" s="7">
        <v>200</v>
      </c>
      <c r="F23" s="17">
        <v>0</v>
      </c>
      <c r="G23" s="8">
        <f t="shared" si="0"/>
        <v>20000</v>
      </c>
      <c r="H23" s="17">
        <f>H24</f>
        <v>20000</v>
      </c>
    </row>
    <row r="24" spans="1:8" ht="34.5" customHeight="1">
      <c r="A24" s="15" t="s">
        <v>17</v>
      </c>
      <c r="B24" s="16" t="s">
        <v>76</v>
      </c>
      <c r="C24" s="16" t="s">
        <v>333</v>
      </c>
      <c r="D24" s="7" t="s">
        <v>83</v>
      </c>
      <c r="E24" s="7">
        <v>240</v>
      </c>
      <c r="F24" s="17">
        <v>0</v>
      </c>
      <c r="G24" s="8">
        <f t="shared" si="0"/>
        <v>20000</v>
      </c>
      <c r="H24" s="17">
        <v>20000</v>
      </c>
    </row>
    <row r="25" spans="1:8">
      <c r="A25" s="15" t="s">
        <v>13</v>
      </c>
      <c r="B25" s="16" t="s">
        <v>76</v>
      </c>
      <c r="C25" s="16" t="s">
        <v>333</v>
      </c>
      <c r="D25" s="7" t="s">
        <v>84</v>
      </c>
      <c r="E25" s="7"/>
      <c r="F25" s="17">
        <f>F26+F28</f>
        <v>31343000</v>
      </c>
      <c r="G25" s="8">
        <f t="shared" si="0"/>
        <v>4371304</v>
      </c>
      <c r="H25" s="17">
        <f>H26+H28+H30+H32+H35</f>
        <v>35714304</v>
      </c>
    </row>
    <row r="26" spans="1:8" ht="63" customHeight="1">
      <c r="A26" s="15" t="s">
        <v>14</v>
      </c>
      <c r="B26" s="16" t="s">
        <v>76</v>
      </c>
      <c r="C26" s="16" t="s">
        <v>333</v>
      </c>
      <c r="D26" s="7" t="s">
        <v>84</v>
      </c>
      <c r="E26" s="7">
        <v>100</v>
      </c>
      <c r="F26" s="17">
        <f>F27</f>
        <v>26529121</v>
      </c>
      <c r="G26" s="8">
        <f t="shared" si="0"/>
        <v>-26459121</v>
      </c>
      <c r="H26" s="17">
        <f>H27</f>
        <v>70000</v>
      </c>
    </row>
    <row r="27" spans="1:8" ht="31.5">
      <c r="A27" s="15" t="s">
        <v>15</v>
      </c>
      <c r="B27" s="16" t="s">
        <v>76</v>
      </c>
      <c r="C27" s="16" t="s">
        <v>333</v>
      </c>
      <c r="D27" s="7" t="s">
        <v>84</v>
      </c>
      <c r="E27" s="7">
        <v>120</v>
      </c>
      <c r="F27" s="17">
        <v>26529121</v>
      </c>
      <c r="G27" s="8">
        <f t="shared" si="0"/>
        <v>-26459121</v>
      </c>
      <c r="H27" s="17">
        <v>70000</v>
      </c>
    </row>
    <row r="28" spans="1:8" ht="30" customHeight="1">
      <c r="A28" s="15" t="s">
        <v>16</v>
      </c>
      <c r="B28" s="16" t="s">
        <v>76</v>
      </c>
      <c r="C28" s="16" t="s">
        <v>333</v>
      </c>
      <c r="D28" s="7" t="s">
        <v>84</v>
      </c>
      <c r="E28" s="7">
        <v>200</v>
      </c>
      <c r="F28" s="17">
        <f>F29</f>
        <v>4813879</v>
      </c>
      <c r="G28" s="8">
        <f t="shared" si="0"/>
        <v>1592448</v>
      </c>
      <c r="H28" s="17">
        <f>H29</f>
        <v>6406327</v>
      </c>
    </row>
    <row r="29" spans="1:8" ht="31.5">
      <c r="A29" s="15" t="s">
        <v>17</v>
      </c>
      <c r="B29" s="16" t="s">
        <v>76</v>
      </c>
      <c r="C29" s="16" t="s">
        <v>333</v>
      </c>
      <c r="D29" s="7" t="s">
        <v>84</v>
      </c>
      <c r="E29" s="7">
        <v>240</v>
      </c>
      <c r="F29" s="17">
        <v>4813879</v>
      </c>
      <c r="G29" s="8">
        <f t="shared" si="0"/>
        <v>1592448</v>
      </c>
      <c r="H29" s="17">
        <v>6406327</v>
      </c>
    </row>
    <row r="30" spans="1:8">
      <c r="A30" s="26" t="s">
        <v>18</v>
      </c>
      <c r="B30" s="16" t="s">
        <v>76</v>
      </c>
      <c r="C30" s="16" t="s">
        <v>333</v>
      </c>
      <c r="D30" s="7" t="s">
        <v>84</v>
      </c>
      <c r="E30" s="7">
        <v>800</v>
      </c>
      <c r="F30" s="17">
        <v>0</v>
      </c>
      <c r="G30" s="8">
        <f t="shared" si="0"/>
        <v>414232</v>
      </c>
      <c r="H30" s="17">
        <f>H31</f>
        <v>414232</v>
      </c>
    </row>
    <row r="31" spans="1:8">
      <c r="A31" s="26" t="s">
        <v>19</v>
      </c>
      <c r="B31" s="16" t="s">
        <v>76</v>
      </c>
      <c r="C31" s="16" t="s">
        <v>333</v>
      </c>
      <c r="D31" s="7" t="s">
        <v>84</v>
      </c>
      <c r="E31" s="7">
        <v>850</v>
      </c>
      <c r="F31" s="17">
        <v>0</v>
      </c>
      <c r="G31" s="8">
        <f t="shared" si="0"/>
        <v>414232</v>
      </c>
      <c r="H31" s="17">
        <v>414232</v>
      </c>
    </row>
    <row r="32" spans="1:8">
      <c r="A32" s="26" t="s">
        <v>440</v>
      </c>
      <c r="B32" s="16" t="s">
        <v>76</v>
      </c>
      <c r="C32" s="16" t="s">
        <v>333</v>
      </c>
      <c r="D32" s="7" t="s">
        <v>359</v>
      </c>
      <c r="E32" s="7"/>
      <c r="F32" s="17">
        <v>0</v>
      </c>
      <c r="G32" s="8">
        <f t="shared" si="0"/>
        <v>21068366</v>
      </c>
      <c r="H32" s="17">
        <f>H33</f>
        <v>21068366</v>
      </c>
    </row>
    <row r="33" spans="1:8" ht="64.5" customHeight="1">
      <c r="A33" s="15" t="s">
        <v>14</v>
      </c>
      <c r="B33" s="16" t="s">
        <v>76</v>
      </c>
      <c r="C33" s="16" t="s">
        <v>333</v>
      </c>
      <c r="D33" s="7" t="s">
        <v>359</v>
      </c>
      <c r="E33" s="7">
        <v>100</v>
      </c>
      <c r="F33" s="17">
        <v>0</v>
      </c>
      <c r="G33" s="8">
        <f t="shared" si="0"/>
        <v>21068366</v>
      </c>
      <c r="H33" s="17">
        <f>H34</f>
        <v>21068366</v>
      </c>
    </row>
    <row r="34" spans="1:8" ht="31.5">
      <c r="A34" s="15" t="s">
        <v>15</v>
      </c>
      <c r="B34" s="16" t="s">
        <v>76</v>
      </c>
      <c r="C34" s="16" t="s">
        <v>333</v>
      </c>
      <c r="D34" s="7" t="s">
        <v>359</v>
      </c>
      <c r="E34" s="7">
        <v>120</v>
      </c>
      <c r="F34" s="17">
        <v>0</v>
      </c>
      <c r="G34" s="8">
        <f t="shared" si="0"/>
        <v>21068366</v>
      </c>
      <c r="H34" s="17">
        <v>21068366</v>
      </c>
    </row>
    <row r="35" spans="1:8">
      <c r="A35" s="26" t="s">
        <v>441</v>
      </c>
      <c r="B35" s="16" t="s">
        <v>76</v>
      </c>
      <c r="C35" s="16" t="s">
        <v>333</v>
      </c>
      <c r="D35" s="7" t="s">
        <v>360</v>
      </c>
      <c r="E35" s="7"/>
      <c r="F35" s="17"/>
      <c r="G35" s="8">
        <f t="shared" si="0"/>
        <v>7755379</v>
      </c>
      <c r="H35" s="17">
        <f>H36</f>
        <v>7755379</v>
      </c>
    </row>
    <row r="36" spans="1:8" ht="63.75" customHeight="1">
      <c r="A36" s="15" t="s">
        <v>14</v>
      </c>
      <c r="B36" s="16" t="s">
        <v>76</v>
      </c>
      <c r="C36" s="16" t="s">
        <v>333</v>
      </c>
      <c r="D36" s="7" t="s">
        <v>360</v>
      </c>
      <c r="E36" s="7">
        <v>100</v>
      </c>
      <c r="F36" s="17">
        <v>0</v>
      </c>
      <c r="G36" s="8">
        <f t="shared" si="0"/>
        <v>7755379</v>
      </c>
      <c r="H36" s="17">
        <f>H37</f>
        <v>7755379</v>
      </c>
    </row>
    <row r="37" spans="1:8" ht="31.5">
      <c r="A37" s="15" t="s">
        <v>15</v>
      </c>
      <c r="B37" s="16" t="s">
        <v>76</v>
      </c>
      <c r="C37" s="16" t="s">
        <v>333</v>
      </c>
      <c r="D37" s="7" t="s">
        <v>360</v>
      </c>
      <c r="E37" s="7">
        <v>120</v>
      </c>
      <c r="F37" s="17">
        <v>0</v>
      </c>
      <c r="G37" s="8">
        <f t="shared" si="0"/>
        <v>7755379</v>
      </c>
      <c r="H37" s="17">
        <v>7755379</v>
      </c>
    </row>
    <row r="38" spans="1:8" ht="47.25" hidden="1">
      <c r="A38" s="26" t="s">
        <v>442</v>
      </c>
      <c r="B38" s="16" t="s">
        <v>76</v>
      </c>
      <c r="C38" s="16" t="s">
        <v>333</v>
      </c>
      <c r="D38" s="7" t="s">
        <v>363</v>
      </c>
      <c r="E38" s="7"/>
      <c r="F38" s="17">
        <v>0</v>
      </c>
      <c r="G38" s="8">
        <f t="shared" si="0"/>
        <v>0</v>
      </c>
      <c r="H38" s="17">
        <f>H39</f>
        <v>0</v>
      </c>
    </row>
    <row r="39" spans="1:8" ht="78.75" hidden="1">
      <c r="A39" s="15" t="s">
        <v>14</v>
      </c>
      <c r="B39" s="16" t="s">
        <v>76</v>
      </c>
      <c r="C39" s="16" t="s">
        <v>333</v>
      </c>
      <c r="D39" s="7" t="s">
        <v>363</v>
      </c>
      <c r="E39" s="7">
        <v>100</v>
      </c>
      <c r="F39" s="17">
        <v>0</v>
      </c>
      <c r="G39" s="8">
        <f t="shared" si="0"/>
        <v>0</v>
      </c>
      <c r="H39" s="17">
        <f>H40</f>
        <v>0</v>
      </c>
    </row>
    <row r="40" spans="1:8" ht="31.5" hidden="1">
      <c r="A40" s="15" t="s">
        <v>15</v>
      </c>
      <c r="B40" s="16" t="s">
        <v>76</v>
      </c>
      <c r="C40" s="16" t="s">
        <v>333</v>
      </c>
      <c r="D40" s="7" t="s">
        <v>363</v>
      </c>
      <c r="E40" s="7">
        <v>120</v>
      </c>
      <c r="F40" s="17">
        <v>0</v>
      </c>
      <c r="G40" s="8">
        <f t="shared" si="0"/>
        <v>0</v>
      </c>
      <c r="H40" s="17"/>
    </row>
    <row r="41" spans="1:8" hidden="1">
      <c r="A41" s="26" t="s">
        <v>443</v>
      </c>
      <c r="B41" s="16" t="s">
        <v>76</v>
      </c>
      <c r="C41" s="16" t="s">
        <v>333</v>
      </c>
      <c r="D41" s="7" t="s">
        <v>472</v>
      </c>
      <c r="E41" s="7"/>
      <c r="F41" s="17">
        <v>0</v>
      </c>
      <c r="G41" s="8">
        <f t="shared" si="0"/>
        <v>0</v>
      </c>
      <c r="H41" s="17">
        <f>H42</f>
        <v>0</v>
      </c>
    </row>
    <row r="42" spans="1:8" hidden="1">
      <c r="A42" s="26" t="s">
        <v>18</v>
      </c>
      <c r="B42" s="16" t="s">
        <v>76</v>
      </c>
      <c r="C42" s="16" t="s">
        <v>333</v>
      </c>
      <c r="D42" s="7" t="s">
        <v>472</v>
      </c>
      <c r="E42" s="7">
        <v>800</v>
      </c>
      <c r="F42" s="17">
        <v>0</v>
      </c>
      <c r="G42" s="8">
        <f t="shared" si="0"/>
        <v>0</v>
      </c>
      <c r="H42" s="17">
        <f>H43</f>
        <v>0</v>
      </c>
    </row>
    <row r="43" spans="1:8" hidden="1">
      <c r="A43" s="26" t="s">
        <v>19</v>
      </c>
      <c r="B43" s="16" t="s">
        <v>76</v>
      </c>
      <c r="C43" s="16" t="s">
        <v>333</v>
      </c>
      <c r="D43" s="7" t="s">
        <v>472</v>
      </c>
      <c r="E43" s="7">
        <v>850</v>
      </c>
      <c r="F43" s="17">
        <v>0</v>
      </c>
      <c r="G43" s="8">
        <f t="shared" si="0"/>
        <v>0</v>
      </c>
      <c r="H43" s="17"/>
    </row>
    <row r="44" spans="1:8">
      <c r="A44" s="19" t="s">
        <v>20</v>
      </c>
      <c r="B44" s="13" t="s">
        <v>76</v>
      </c>
      <c r="C44" s="13" t="s">
        <v>86</v>
      </c>
      <c r="D44" s="13"/>
      <c r="E44" s="4"/>
      <c r="F44" s="14">
        <f>F45</f>
        <v>300000</v>
      </c>
      <c r="G44" s="8">
        <f t="shared" si="0"/>
        <v>-150000</v>
      </c>
      <c r="H44" s="14">
        <f>H45+H49</f>
        <v>150000</v>
      </c>
    </row>
    <row r="45" spans="1:8" ht="49.5" customHeight="1">
      <c r="A45" s="15" t="s">
        <v>287</v>
      </c>
      <c r="B45" s="16" t="s">
        <v>76</v>
      </c>
      <c r="C45" s="16" t="s">
        <v>86</v>
      </c>
      <c r="D45" s="7" t="s">
        <v>81</v>
      </c>
      <c r="E45" s="7"/>
      <c r="F45" s="17">
        <f>F46</f>
        <v>300000</v>
      </c>
      <c r="G45" s="8">
        <f t="shared" si="0"/>
        <v>-150000</v>
      </c>
      <c r="H45" s="17">
        <f>H46</f>
        <v>150000</v>
      </c>
    </row>
    <row r="46" spans="1:8">
      <c r="A46" s="15" t="s">
        <v>88</v>
      </c>
      <c r="B46" s="16" t="s">
        <v>76</v>
      </c>
      <c r="C46" s="16" t="s">
        <v>86</v>
      </c>
      <c r="D46" s="7" t="s">
        <v>87</v>
      </c>
      <c r="E46" s="7"/>
      <c r="F46" s="17">
        <f>F47</f>
        <v>300000</v>
      </c>
      <c r="G46" s="8">
        <f t="shared" si="0"/>
        <v>-150000</v>
      </c>
      <c r="H46" s="17">
        <f>H47</f>
        <v>150000</v>
      </c>
    </row>
    <row r="47" spans="1:8">
      <c r="A47" s="15" t="s">
        <v>18</v>
      </c>
      <c r="B47" s="16" t="s">
        <v>76</v>
      </c>
      <c r="C47" s="16" t="s">
        <v>86</v>
      </c>
      <c r="D47" s="7" t="s">
        <v>87</v>
      </c>
      <c r="E47" s="7">
        <v>800</v>
      </c>
      <c r="F47" s="17">
        <f>F48</f>
        <v>300000</v>
      </c>
      <c r="G47" s="8">
        <f t="shared" si="0"/>
        <v>-150000</v>
      </c>
      <c r="H47" s="17">
        <f>H48</f>
        <v>150000</v>
      </c>
    </row>
    <row r="48" spans="1:8">
      <c r="A48" s="15" t="s">
        <v>165</v>
      </c>
      <c r="B48" s="16" t="s">
        <v>76</v>
      </c>
      <c r="C48" s="16" t="s">
        <v>86</v>
      </c>
      <c r="D48" s="7" t="s">
        <v>87</v>
      </c>
      <c r="E48" s="7">
        <v>870</v>
      </c>
      <c r="F48" s="17">
        <v>300000</v>
      </c>
      <c r="G48" s="8">
        <f t="shared" si="0"/>
        <v>-150000</v>
      </c>
      <c r="H48" s="17">
        <v>150000</v>
      </c>
    </row>
    <row r="49" spans="1:8" hidden="1">
      <c r="A49" s="26" t="s">
        <v>438</v>
      </c>
      <c r="B49" s="16" t="s">
        <v>76</v>
      </c>
      <c r="C49" s="16" t="s">
        <v>86</v>
      </c>
      <c r="D49" s="7" t="s">
        <v>365</v>
      </c>
      <c r="E49" s="7"/>
      <c r="F49" s="17"/>
      <c r="G49" s="8">
        <f t="shared" si="0"/>
        <v>0</v>
      </c>
      <c r="H49" s="17">
        <f>H50</f>
        <v>0</v>
      </c>
    </row>
    <row r="50" spans="1:8" hidden="1">
      <c r="A50" s="26" t="s">
        <v>24</v>
      </c>
      <c r="B50" s="16" t="s">
        <v>76</v>
      </c>
      <c r="C50" s="16" t="s">
        <v>86</v>
      </c>
      <c r="D50" s="7" t="s">
        <v>365</v>
      </c>
      <c r="E50" s="7">
        <v>300</v>
      </c>
      <c r="F50" s="17"/>
      <c r="G50" s="8">
        <f t="shared" si="0"/>
        <v>0</v>
      </c>
      <c r="H50" s="17">
        <f>H51</f>
        <v>0</v>
      </c>
    </row>
    <row r="51" spans="1:8" hidden="1">
      <c r="A51" s="26" t="s">
        <v>439</v>
      </c>
      <c r="B51" s="16" t="s">
        <v>76</v>
      </c>
      <c r="C51" s="16" t="s">
        <v>86</v>
      </c>
      <c r="D51" s="7" t="s">
        <v>365</v>
      </c>
      <c r="E51" s="7">
        <v>360</v>
      </c>
      <c r="F51" s="17">
        <v>0</v>
      </c>
      <c r="G51" s="8">
        <f t="shared" si="0"/>
        <v>0</v>
      </c>
      <c r="H51" s="17"/>
    </row>
    <row r="52" spans="1:8">
      <c r="A52" s="19" t="s">
        <v>21</v>
      </c>
      <c r="B52" s="13" t="s">
        <v>76</v>
      </c>
      <c r="C52" s="13" t="s">
        <v>89</v>
      </c>
      <c r="D52" s="4"/>
      <c r="E52" s="4"/>
      <c r="F52" s="14">
        <f>F58+F61+F65+F72</f>
        <v>3283905</v>
      </c>
      <c r="G52" s="8">
        <f t="shared" si="0"/>
        <v>-914455</v>
      </c>
      <c r="H52" s="14">
        <f>H58+H61+H65+H72+H53</f>
        <v>2369450</v>
      </c>
    </row>
    <row r="53" spans="1:8" ht="21.75" customHeight="1">
      <c r="A53" s="15" t="s">
        <v>49</v>
      </c>
      <c r="B53" s="16" t="s">
        <v>76</v>
      </c>
      <c r="C53" s="16" t="s">
        <v>521</v>
      </c>
      <c r="D53" s="7" t="s">
        <v>79</v>
      </c>
      <c r="E53" s="7"/>
      <c r="F53" s="14"/>
      <c r="G53" s="8"/>
      <c r="H53" s="17">
        <f>H54+H56</f>
        <v>732830</v>
      </c>
    </row>
    <row r="54" spans="1:8" ht="64.5" customHeight="1">
      <c r="A54" s="15" t="s">
        <v>14</v>
      </c>
      <c r="B54" s="16" t="s">
        <v>76</v>
      </c>
      <c r="C54" s="16" t="s">
        <v>521</v>
      </c>
      <c r="D54" s="7" t="s">
        <v>79</v>
      </c>
      <c r="E54" s="7">
        <v>100</v>
      </c>
      <c r="F54" s="14"/>
      <c r="G54" s="8"/>
      <c r="H54" s="17">
        <f>H55</f>
        <v>466824</v>
      </c>
    </row>
    <row r="55" spans="1:8" ht="31.5">
      <c r="A55" s="15" t="s">
        <v>15</v>
      </c>
      <c r="B55" s="16" t="s">
        <v>76</v>
      </c>
      <c r="C55" s="16" t="s">
        <v>521</v>
      </c>
      <c r="D55" s="7" t="s">
        <v>79</v>
      </c>
      <c r="E55" s="7">
        <v>120</v>
      </c>
      <c r="F55" s="14"/>
      <c r="G55" s="8"/>
      <c r="H55" s="17">
        <v>466824</v>
      </c>
    </row>
    <row r="56" spans="1:8" ht="31.5">
      <c r="A56" s="15" t="s">
        <v>16</v>
      </c>
      <c r="B56" s="16" t="s">
        <v>76</v>
      </c>
      <c r="C56" s="16" t="s">
        <v>521</v>
      </c>
      <c r="D56" s="7" t="s">
        <v>79</v>
      </c>
      <c r="E56" s="7">
        <v>200</v>
      </c>
      <c r="F56" s="14"/>
      <c r="G56" s="8"/>
      <c r="H56" s="17">
        <f>H57</f>
        <v>266006</v>
      </c>
    </row>
    <row r="57" spans="1:8" ht="31.5">
      <c r="A57" s="15" t="s">
        <v>17</v>
      </c>
      <c r="B57" s="16" t="s">
        <v>76</v>
      </c>
      <c r="C57" s="16" t="s">
        <v>521</v>
      </c>
      <c r="D57" s="7" t="s">
        <v>79</v>
      </c>
      <c r="E57" s="7">
        <v>240</v>
      </c>
      <c r="F57" s="14"/>
      <c r="G57" s="8"/>
      <c r="H57" s="17">
        <v>266006</v>
      </c>
    </row>
    <row r="58" spans="1:8" ht="47.25">
      <c r="A58" s="15" t="s">
        <v>177</v>
      </c>
      <c r="B58" s="16" t="s">
        <v>76</v>
      </c>
      <c r="C58" s="16" t="s">
        <v>89</v>
      </c>
      <c r="D58" s="7" t="s">
        <v>178</v>
      </c>
      <c r="E58" s="4"/>
      <c r="F58" s="17">
        <f>F59</f>
        <v>1620</v>
      </c>
      <c r="G58" s="8">
        <f t="shared" si="0"/>
        <v>0</v>
      </c>
      <c r="H58" s="17">
        <f>H59</f>
        <v>1620</v>
      </c>
    </row>
    <row r="59" spans="1:8" ht="31.5">
      <c r="A59" s="15" t="s">
        <v>16</v>
      </c>
      <c r="B59" s="16" t="s">
        <v>76</v>
      </c>
      <c r="C59" s="16" t="s">
        <v>89</v>
      </c>
      <c r="D59" s="7" t="s">
        <v>178</v>
      </c>
      <c r="E59" s="7">
        <v>200</v>
      </c>
      <c r="F59" s="17">
        <f>F60</f>
        <v>1620</v>
      </c>
      <c r="G59" s="8">
        <f t="shared" si="0"/>
        <v>0</v>
      </c>
      <c r="H59" s="17">
        <f>H60</f>
        <v>1620</v>
      </c>
    </row>
    <row r="60" spans="1:8" ht="34.5" customHeight="1">
      <c r="A60" s="15" t="s">
        <v>17</v>
      </c>
      <c r="B60" s="16" t="s">
        <v>76</v>
      </c>
      <c r="C60" s="16" t="s">
        <v>89</v>
      </c>
      <c r="D60" s="7" t="s">
        <v>178</v>
      </c>
      <c r="E60" s="7">
        <v>240</v>
      </c>
      <c r="F60" s="17">
        <v>1620</v>
      </c>
      <c r="G60" s="8">
        <f t="shared" si="0"/>
        <v>0</v>
      </c>
      <c r="H60" s="17">
        <v>1620</v>
      </c>
    </row>
    <row r="61" spans="1:8" ht="47.25" customHeight="1">
      <c r="A61" s="15" t="s">
        <v>287</v>
      </c>
      <c r="B61" s="16" t="s">
        <v>76</v>
      </c>
      <c r="C61" s="16" t="s">
        <v>89</v>
      </c>
      <c r="D61" s="7" t="s">
        <v>81</v>
      </c>
      <c r="E61" s="7"/>
      <c r="F61" s="17">
        <f>F62</f>
        <v>935000</v>
      </c>
      <c r="G61" s="8">
        <f t="shared" si="0"/>
        <v>70000</v>
      </c>
      <c r="H61" s="17">
        <f>H62</f>
        <v>1005000</v>
      </c>
    </row>
    <row r="62" spans="1:8" ht="31.5">
      <c r="A62" s="15" t="s">
        <v>91</v>
      </c>
      <c r="B62" s="16" t="s">
        <v>76</v>
      </c>
      <c r="C62" s="16" t="s">
        <v>89</v>
      </c>
      <c r="D62" s="7" t="s">
        <v>90</v>
      </c>
      <c r="E62" s="7"/>
      <c r="F62" s="17">
        <f>F63</f>
        <v>935000</v>
      </c>
      <c r="G62" s="8">
        <f t="shared" si="0"/>
        <v>70000</v>
      </c>
      <c r="H62" s="17">
        <f>H63</f>
        <v>1005000</v>
      </c>
    </row>
    <row r="63" spans="1:8" ht="31.5">
      <c r="A63" s="15" t="s">
        <v>16</v>
      </c>
      <c r="B63" s="16" t="s">
        <v>76</v>
      </c>
      <c r="C63" s="16" t="s">
        <v>89</v>
      </c>
      <c r="D63" s="7" t="s">
        <v>90</v>
      </c>
      <c r="E63" s="7">
        <v>200</v>
      </c>
      <c r="F63" s="17">
        <f>F64</f>
        <v>935000</v>
      </c>
      <c r="G63" s="8">
        <f t="shared" si="0"/>
        <v>70000</v>
      </c>
      <c r="H63" s="17">
        <f>H64</f>
        <v>1005000</v>
      </c>
    </row>
    <row r="64" spans="1:8" ht="31.5">
      <c r="A64" s="15" t="s">
        <v>17</v>
      </c>
      <c r="B64" s="16" t="s">
        <v>76</v>
      </c>
      <c r="C64" s="16" t="s">
        <v>89</v>
      </c>
      <c r="D64" s="7" t="s">
        <v>90</v>
      </c>
      <c r="E64" s="7">
        <v>240</v>
      </c>
      <c r="F64" s="17">
        <v>935000</v>
      </c>
      <c r="G64" s="8">
        <f t="shared" si="0"/>
        <v>70000</v>
      </c>
      <c r="H64" s="17">
        <v>1005000</v>
      </c>
    </row>
    <row r="65" spans="1:8" ht="31.5">
      <c r="A65" s="15" t="s">
        <v>94</v>
      </c>
      <c r="B65" s="16" t="s">
        <v>76</v>
      </c>
      <c r="C65" s="16" t="s">
        <v>89</v>
      </c>
      <c r="D65" s="7" t="s">
        <v>93</v>
      </c>
      <c r="E65" s="7"/>
      <c r="F65" s="17">
        <f>F66+F69</f>
        <v>620000</v>
      </c>
      <c r="G65" s="8">
        <f t="shared" si="0"/>
        <v>10000</v>
      </c>
      <c r="H65" s="17">
        <f>H66+H69</f>
        <v>630000</v>
      </c>
    </row>
    <row r="66" spans="1:8" ht="47.25">
      <c r="A66" s="15" t="s">
        <v>290</v>
      </c>
      <c r="B66" s="16" t="s">
        <v>76</v>
      </c>
      <c r="C66" s="16" t="s">
        <v>89</v>
      </c>
      <c r="D66" s="7" t="s">
        <v>241</v>
      </c>
      <c r="E66" s="7"/>
      <c r="F66" s="17">
        <f>F67</f>
        <v>150000</v>
      </c>
      <c r="G66" s="8">
        <f t="shared" si="0"/>
        <v>0</v>
      </c>
      <c r="H66" s="17">
        <f>H67</f>
        <v>150000</v>
      </c>
    </row>
    <row r="67" spans="1:8" ht="31.5">
      <c r="A67" s="15" t="s">
        <v>16</v>
      </c>
      <c r="B67" s="16" t="s">
        <v>76</v>
      </c>
      <c r="C67" s="16" t="s">
        <v>89</v>
      </c>
      <c r="D67" s="7" t="s">
        <v>241</v>
      </c>
      <c r="E67" s="7">
        <v>200</v>
      </c>
      <c r="F67" s="17">
        <f>F68</f>
        <v>150000</v>
      </c>
      <c r="G67" s="8">
        <f t="shared" si="0"/>
        <v>0</v>
      </c>
      <c r="H67" s="17">
        <f>H68</f>
        <v>150000</v>
      </c>
    </row>
    <row r="68" spans="1:8" ht="31.5">
      <c r="A68" s="15" t="s">
        <v>17</v>
      </c>
      <c r="B68" s="16" t="s">
        <v>76</v>
      </c>
      <c r="C68" s="16" t="s">
        <v>89</v>
      </c>
      <c r="D68" s="7" t="s">
        <v>241</v>
      </c>
      <c r="E68" s="7">
        <v>240</v>
      </c>
      <c r="F68" s="17">
        <v>150000</v>
      </c>
      <c r="G68" s="8">
        <f t="shared" si="0"/>
        <v>0</v>
      </c>
      <c r="H68" s="17">
        <v>150000</v>
      </c>
    </row>
    <row r="69" spans="1:8" ht="64.5" customHeight="1">
      <c r="A69" s="15" t="s">
        <v>291</v>
      </c>
      <c r="B69" s="16" t="s">
        <v>76</v>
      </c>
      <c r="C69" s="16" t="s">
        <v>89</v>
      </c>
      <c r="D69" s="7" t="s">
        <v>242</v>
      </c>
      <c r="E69" s="7"/>
      <c r="F69" s="17">
        <f>F70</f>
        <v>470000</v>
      </c>
      <c r="G69" s="8">
        <f t="shared" si="0"/>
        <v>10000</v>
      </c>
      <c r="H69" s="17">
        <f>H70</f>
        <v>480000</v>
      </c>
    </row>
    <row r="70" spans="1:8" ht="36" customHeight="1">
      <c r="A70" s="15" t="s">
        <v>16</v>
      </c>
      <c r="B70" s="16" t="s">
        <v>76</v>
      </c>
      <c r="C70" s="16" t="s">
        <v>89</v>
      </c>
      <c r="D70" s="7" t="s">
        <v>242</v>
      </c>
      <c r="E70" s="7">
        <v>200</v>
      </c>
      <c r="F70" s="17">
        <f>F71</f>
        <v>470000</v>
      </c>
      <c r="G70" s="8">
        <f t="shared" si="0"/>
        <v>10000</v>
      </c>
      <c r="H70" s="17">
        <f>H71</f>
        <v>480000</v>
      </c>
    </row>
    <row r="71" spans="1:8" ht="31.5">
      <c r="A71" s="15" t="s">
        <v>17</v>
      </c>
      <c r="B71" s="16" t="s">
        <v>76</v>
      </c>
      <c r="C71" s="16" t="s">
        <v>89</v>
      </c>
      <c r="D71" s="7" t="s">
        <v>242</v>
      </c>
      <c r="E71" s="7">
        <v>240</v>
      </c>
      <c r="F71" s="17">
        <v>470000</v>
      </c>
      <c r="G71" s="8">
        <f t="shared" si="0"/>
        <v>10000</v>
      </c>
      <c r="H71" s="17">
        <v>480000</v>
      </c>
    </row>
    <row r="72" spans="1:8" ht="21" hidden="1" customHeight="1">
      <c r="A72" s="15" t="s">
        <v>52</v>
      </c>
      <c r="B72" s="16" t="s">
        <v>76</v>
      </c>
      <c r="C72" s="16" t="s">
        <v>89</v>
      </c>
      <c r="D72" s="16" t="s">
        <v>367</v>
      </c>
      <c r="E72" s="7"/>
      <c r="F72" s="17">
        <f>F73+F75</f>
        <v>1727285</v>
      </c>
      <c r="G72" s="8">
        <f t="shared" si="0"/>
        <v>-1727285</v>
      </c>
      <c r="H72" s="17">
        <f>H73+H75</f>
        <v>0</v>
      </c>
    </row>
    <row r="73" spans="1:8" ht="63.75" hidden="1" customHeight="1">
      <c r="A73" s="15" t="s">
        <v>14</v>
      </c>
      <c r="B73" s="16" t="s">
        <v>76</v>
      </c>
      <c r="C73" s="16" t="s">
        <v>89</v>
      </c>
      <c r="D73" s="16" t="s">
        <v>367</v>
      </c>
      <c r="E73" s="7">
        <v>100</v>
      </c>
      <c r="F73" s="17">
        <f>F74</f>
        <v>1427653</v>
      </c>
      <c r="G73" s="8">
        <f t="shared" si="0"/>
        <v>-1427653</v>
      </c>
      <c r="H73" s="17">
        <f>H74</f>
        <v>0</v>
      </c>
    </row>
    <row r="74" spans="1:8" ht="31.5" hidden="1">
      <c r="A74" s="15" t="s">
        <v>15</v>
      </c>
      <c r="B74" s="16" t="s">
        <v>76</v>
      </c>
      <c r="C74" s="16" t="s">
        <v>89</v>
      </c>
      <c r="D74" s="16" t="s">
        <v>367</v>
      </c>
      <c r="E74" s="7">
        <v>120</v>
      </c>
      <c r="F74" s="17">
        <v>1427653</v>
      </c>
      <c r="G74" s="8">
        <f t="shared" si="0"/>
        <v>-1427653</v>
      </c>
      <c r="H74" s="17"/>
    </row>
    <row r="75" spans="1:8" ht="31.5" hidden="1">
      <c r="A75" s="15" t="s">
        <v>16</v>
      </c>
      <c r="B75" s="16" t="s">
        <v>76</v>
      </c>
      <c r="C75" s="16" t="s">
        <v>89</v>
      </c>
      <c r="D75" s="16" t="s">
        <v>367</v>
      </c>
      <c r="E75" s="7">
        <v>200</v>
      </c>
      <c r="F75" s="17">
        <f>F76</f>
        <v>299632</v>
      </c>
      <c r="G75" s="8">
        <f t="shared" si="0"/>
        <v>-299632</v>
      </c>
      <c r="H75" s="17">
        <f>H76</f>
        <v>0</v>
      </c>
    </row>
    <row r="76" spans="1:8" ht="31.5" hidden="1">
      <c r="A76" s="15" t="s">
        <v>17</v>
      </c>
      <c r="B76" s="16" t="s">
        <v>76</v>
      </c>
      <c r="C76" s="16" t="s">
        <v>89</v>
      </c>
      <c r="D76" s="16" t="s">
        <v>367</v>
      </c>
      <c r="E76" s="7">
        <v>240</v>
      </c>
      <c r="F76" s="17">
        <v>299632</v>
      </c>
      <c r="G76" s="8">
        <f t="shared" si="0"/>
        <v>-299632</v>
      </c>
      <c r="H76" s="17">
        <v>0</v>
      </c>
    </row>
    <row r="77" spans="1:8" s="3" customFormat="1" ht="31.5">
      <c r="A77" s="19" t="s">
        <v>29</v>
      </c>
      <c r="B77" s="13" t="s">
        <v>76</v>
      </c>
      <c r="C77" s="13" t="s">
        <v>95</v>
      </c>
      <c r="D77" s="13"/>
      <c r="E77" s="4" t="s">
        <v>0</v>
      </c>
      <c r="F77" s="14">
        <f>F82</f>
        <v>7229000</v>
      </c>
      <c r="G77" s="8">
        <f t="shared" si="0"/>
        <v>2822824</v>
      </c>
      <c r="H77" s="14">
        <f>H78+H82</f>
        <v>10051824</v>
      </c>
    </row>
    <row r="78" spans="1:8" s="3" customFormat="1">
      <c r="A78" s="19" t="s">
        <v>522</v>
      </c>
      <c r="B78" s="13" t="s">
        <v>76</v>
      </c>
      <c r="C78" s="13" t="s">
        <v>523</v>
      </c>
      <c r="D78" s="13"/>
      <c r="E78" s="4" t="s">
        <v>0</v>
      </c>
      <c r="F78" s="14">
        <f>F79</f>
        <v>8656653</v>
      </c>
      <c r="G78" s="8">
        <f t="shared" ref="G78:G81" si="2">H78-F78</f>
        <v>-7004829</v>
      </c>
      <c r="H78" s="14">
        <f>H79</f>
        <v>1651824</v>
      </c>
    </row>
    <row r="79" spans="1:8" s="3" customFormat="1" ht="18" customHeight="1">
      <c r="A79" s="15" t="s">
        <v>52</v>
      </c>
      <c r="B79" s="16" t="s">
        <v>76</v>
      </c>
      <c r="C79" s="16" t="s">
        <v>89</v>
      </c>
      <c r="D79" s="16" t="s">
        <v>367</v>
      </c>
      <c r="E79" s="7"/>
      <c r="F79" s="17">
        <f>F80+F82</f>
        <v>8656653</v>
      </c>
      <c r="G79" s="8">
        <f t="shared" si="2"/>
        <v>-7004829</v>
      </c>
      <c r="H79" s="17">
        <f>H80</f>
        <v>1651824</v>
      </c>
    </row>
    <row r="80" spans="1:8" s="3" customFormat="1" ht="64.5" customHeight="1">
      <c r="A80" s="15" t="s">
        <v>14</v>
      </c>
      <c r="B80" s="16" t="s">
        <v>76</v>
      </c>
      <c r="C80" s="16" t="s">
        <v>89</v>
      </c>
      <c r="D80" s="16" t="s">
        <v>367</v>
      </c>
      <c r="E80" s="7">
        <v>100</v>
      </c>
      <c r="F80" s="17">
        <f>F81</f>
        <v>1427653</v>
      </c>
      <c r="G80" s="8">
        <f t="shared" si="2"/>
        <v>224171</v>
      </c>
      <c r="H80" s="17">
        <f>H81</f>
        <v>1651824</v>
      </c>
    </row>
    <row r="81" spans="1:8" s="3" customFormat="1" ht="31.5">
      <c r="A81" s="15" t="s">
        <v>15</v>
      </c>
      <c r="B81" s="16" t="s">
        <v>76</v>
      </c>
      <c r="C81" s="16" t="s">
        <v>89</v>
      </c>
      <c r="D81" s="16" t="s">
        <v>367</v>
      </c>
      <c r="E81" s="7">
        <v>120</v>
      </c>
      <c r="F81" s="17">
        <v>1427653</v>
      </c>
      <c r="G81" s="8">
        <f t="shared" si="2"/>
        <v>224171</v>
      </c>
      <c r="H81" s="17">
        <v>1651824</v>
      </c>
    </row>
    <row r="82" spans="1:8" ht="47.25">
      <c r="A82" s="19" t="s">
        <v>30</v>
      </c>
      <c r="B82" s="13" t="s">
        <v>76</v>
      </c>
      <c r="C82" s="13" t="s">
        <v>96</v>
      </c>
      <c r="D82" s="13"/>
      <c r="E82" s="4" t="s">
        <v>0</v>
      </c>
      <c r="F82" s="14">
        <f>F83</f>
        <v>7229000</v>
      </c>
      <c r="G82" s="8">
        <f t="shared" si="0"/>
        <v>1171000</v>
      </c>
      <c r="H82" s="14">
        <f>H83</f>
        <v>8400000</v>
      </c>
    </row>
    <row r="83" spans="1:8" ht="47.25">
      <c r="A83" s="15" t="s">
        <v>292</v>
      </c>
      <c r="B83" s="16" t="s">
        <v>76</v>
      </c>
      <c r="C83" s="16" t="s">
        <v>96</v>
      </c>
      <c r="D83" s="7" t="s">
        <v>97</v>
      </c>
      <c r="E83" s="7" t="s">
        <v>0</v>
      </c>
      <c r="F83" s="17">
        <f>F84+F87+F94</f>
        <v>7229000</v>
      </c>
      <c r="G83" s="8">
        <f t="shared" si="0"/>
        <v>1171000</v>
      </c>
      <c r="H83" s="17">
        <f>H84+H87+H94</f>
        <v>8400000</v>
      </c>
    </row>
    <row r="84" spans="1:8" ht="31.5">
      <c r="A84" s="15" t="s">
        <v>293</v>
      </c>
      <c r="B84" s="16" t="s">
        <v>76</v>
      </c>
      <c r="C84" s="16" t="s">
        <v>96</v>
      </c>
      <c r="D84" s="7" t="s">
        <v>98</v>
      </c>
      <c r="E84" s="7"/>
      <c r="F84" s="17">
        <f>F85</f>
        <v>4563000</v>
      </c>
      <c r="G84" s="8">
        <f t="shared" si="0"/>
        <v>47000</v>
      </c>
      <c r="H84" s="17">
        <f>H85</f>
        <v>4610000</v>
      </c>
    </row>
    <row r="85" spans="1:8" ht="31.5">
      <c r="A85" s="15" t="s">
        <v>16</v>
      </c>
      <c r="B85" s="16" t="s">
        <v>76</v>
      </c>
      <c r="C85" s="16" t="s">
        <v>96</v>
      </c>
      <c r="D85" s="7" t="s">
        <v>98</v>
      </c>
      <c r="E85" s="7">
        <v>200</v>
      </c>
      <c r="F85" s="17">
        <f>F86</f>
        <v>4563000</v>
      </c>
      <c r="G85" s="8">
        <f t="shared" si="0"/>
        <v>47000</v>
      </c>
      <c r="H85" s="17">
        <f>H86</f>
        <v>4610000</v>
      </c>
    </row>
    <row r="86" spans="1:8" ht="31.5">
      <c r="A86" s="15" t="s">
        <v>17</v>
      </c>
      <c r="B86" s="16" t="s">
        <v>76</v>
      </c>
      <c r="C86" s="16" t="s">
        <v>96</v>
      </c>
      <c r="D86" s="7" t="s">
        <v>98</v>
      </c>
      <c r="E86" s="7">
        <v>240</v>
      </c>
      <c r="F86" s="17">
        <v>4563000</v>
      </c>
      <c r="G86" s="8">
        <f t="shared" si="0"/>
        <v>47000</v>
      </c>
      <c r="H86" s="17">
        <v>4610000</v>
      </c>
    </row>
    <row r="87" spans="1:8" ht="31.5">
      <c r="A87" s="15" t="s">
        <v>294</v>
      </c>
      <c r="B87" s="16" t="s">
        <v>76</v>
      </c>
      <c r="C87" s="16" t="s">
        <v>96</v>
      </c>
      <c r="D87" s="7" t="s">
        <v>166</v>
      </c>
      <c r="E87" s="7"/>
      <c r="F87" s="17">
        <f>F88+F90</f>
        <v>2366000</v>
      </c>
      <c r="G87" s="8">
        <f t="shared" si="0"/>
        <v>1044000</v>
      </c>
      <c r="H87" s="17">
        <f>H88+H90+H92</f>
        <v>3410000</v>
      </c>
    </row>
    <row r="88" spans="1:8" ht="63.75" customHeight="1">
      <c r="A88" s="15" t="s">
        <v>14</v>
      </c>
      <c r="B88" s="16" t="s">
        <v>76</v>
      </c>
      <c r="C88" s="16" t="s">
        <v>96</v>
      </c>
      <c r="D88" s="7" t="s">
        <v>166</v>
      </c>
      <c r="E88" s="7">
        <v>100</v>
      </c>
      <c r="F88" s="8">
        <f>F89</f>
        <v>2295877</v>
      </c>
      <c r="G88" s="8">
        <f t="shared" si="0"/>
        <v>971591</v>
      </c>
      <c r="H88" s="8">
        <f>H89</f>
        <v>3267468</v>
      </c>
    </row>
    <row r="89" spans="1:8">
      <c r="A89" s="15" t="s">
        <v>31</v>
      </c>
      <c r="B89" s="16" t="s">
        <v>76</v>
      </c>
      <c r="C89" s="16" t="s">
        <v>96</v>
      </c>
      <c r="D89" s="7" t="s">
        <v>166</v>
      </c>
      <c r="E89" s="7">
        <v>110</v>
      </c>
      <c r="F89" s="17">
        <v>2295877</v>
      </c>
      <c r="G89" s="8">
        <f t="shared" si="0"/>
        <v>971591</v>
      </c>
      <c r="H89" s="17">
        <v>3267468</v>
      </c>
    </row>
    <row r="90" spans="1:8" ht="31.5">
      <c r="A90" s="15" t="s">
        <v>16</v>
      </c>
      <c r="B90" s="16" t="s">
        <v>76</v>
      </c>
      <c r="C90" s="16" t="s">
        <v>96</v>
      </c>
      <c r="D90" s="7" t="s">
        <v>166</v>
      </c>
      <c r="E90" s="7">
        <v>200</v>
      </c>
      <c r="F90" s="17">
        <f>F91</f>
        <v>70123</v>
      </c>
      <c r="G90" s="8">
        <f t="shared" si="0"/>
        <v>72409</v>
      </c>
      <c r="H90" s="17">
        <f>H91</f>
        <v>142532</v>
      </c>
    </row>
    <row r="91" spans="1:8" ht="31.5">
      <c r="A91" s="15" t="s">
        <v>17</v>
      </c>
      <c r="B91" s="16" t="s">
        <v>76</v>
      </c>
      <c r="C91" s="16" t="s">
        <v>96</v>
      </c>
      <c r="D91" s="7" t="s">
        <v>166</v>
      </c>
      <c r="E91" s="7">
        <v>240</v>
      </c>
      <c r="F91" s="17">
        <v>70123</v>
      </c>
      <c r="G91" s="8">
        <f t="shared" si="0"/>
        <v>72409</v>
      </c>
      <c r="H91" s="17">
        <v>142532</v>
      </c>
    </row>
    <row r="92" spans="1:8" hidden="1">
      <c r="A92" s="26" t="s">
        <v>18</v>
      </c>
      <c r="B92" s="16" t="s">
        <v>76</v>
      </c>
      <c r="C92" s="16" t="s">
        <v>96</v>
      </c>
      <c r="D92" s="7" t="s">
        <v>166</v>
      </c>
      <c r="E92" s="7">
        <v>800</v>
      </c>
      <c r="F92" s="17">
        <v>0</v>
      </c>
      <c r="G92" s="8">
        <f t="shared" si="0"/>
        <v>0</v>
      </c>
      <c r="H92" s="17">
        <f>H93</f>
        <v>0</v>
      </c>
    </row>
    <row r="93" spans="1:8" hidden="1">
      <c r="A93" s="26" t="s">
        <v>19</v>
      </c>
      <c r="B93" s="16" t="s">
        <v>76</v>
      </c>
      <c r="C93" s="16" t="s">
        <v>96</v>
      </c>
      <c r="D93" s="7" t="s">
        <v>166</v>
      </c>
      <c r="E93" s="7">
        <v>850</v>
      </c>
      <c r="F93" s="17">
        <v>0</v>
      </c>
      <c r="G93" s="8">
        <f t="shared" si="0"/>
        <v>0</v>
      </c>
      <c r="H93" s="17"/>
    </row>
    <row r="94" spans="1:8" ht="31.5">
      <c r="A94" s="15" t="s">
        <v>295</v>
      </c>
      <c r="B94" s="16" t="s">
        <v>76</v>
      </c>
      <c r="C94" s="16" t="s">
        <v>96</v>
      </c>
      <c r="D94" s="7" t="s">
        <v>171</v>
      </c>
      <c r="E94" s="7"/>
      <c r="F94" s="17">
        <f>F95</f>
        <v>300000</v>
      </c>
      <c r="G94" s="8">
        <f t="shared" si="0"/>
        <v>80000</v>
      </c>
      <c r="H94" s="17">
        <f>H95</f>
        <v>380000</v>
      </c>
    </row>
    <row r="95" spans="1:8" ht="31.5">
      <c r="A95" s="15" t="s">
        <v>16</v>
      </c>
      <c r="B95" s="16" t="s">
        <v>76</v>
      </c>
      <c r="C95" s="16" t="s">
        <v>96</v>
      </c>
      <c r="D95" s="7" t="s">
        <v>171</v>
      </c>
      <c r="E95" s="7">
        <v>200</v>
      </c>
      <c r="F95" s="17">
        <f>F96</f>
        <v>300000</v>
      </c>
      <c r="G95" s="8">
        <f t="shared" si="0"/>
        <v>80000</v>
      </c>
      <c r="H95" s="17">
        <f>H96</f>
        <v>380000</v>
      </c>
    </row>
    <row r="96" spans="1:8" ht="31.5">
      <c r="A96" s="15" t="s">
        <v>17</v>
      </c>
      <c r="B96" s="16" t="s">
        <v>76</v>
      </c>
      <c r="C96" s="16" t="s">
        <v>96</v>
      </c>
      <c r="D96" s="7" t="s">
        <v>171</v>
      </c>
      <c r="E96" s="7">
        <v>240</v>
      </c>
      <c r="F96" s="17">
        <v>300000</v>
      </c>
      <c r="G96" s="8">
        <f t="shared" ref="G96:G170" si="3">H96-F96</f>
        <v>80000</v>
      </c>
      <c r="H96" s="17">
        <v>380000</v>
      </c>
    </row>
    <row r="97" spans="1:8" ht="20.25" customHeight="1">
      <c r="A97" s="19" t="s">
        <v>32</v>
      </c>
      <c r="B97" s="13" t="s">
        <v>76</v>
      </c>
      <c r="C97" s="13" t="s">
        <v>167</v>
      </c>
      <c r="D97" s="4"/>
      <c r="E97" s="4"/>
      <c r="F97" s="14">
        <f>F98+F103+F108+F119</f>
        <v>11170000</v>
      </c>
      <c r="G97" s="8">
        <f t="shared" si="3"/>
        <v>708000</v>
      </c>
      <c r="H97" s="14">
        <f>H98+H103+H108+H119</f>
        <v>11878000</v>
      </c>
    </row>
    <row r="98" spans="1:8" s="3" customFormat="1">
      <c r="A98" s="19" t="s">
        <v>53</v>
      </c>
      <c r="B98" s="13" t="s">
        <v>76</v>
      </c>
      <c r="C98" s="13" t="s">
        <v>99</v>
      </c>
      <c r="D98" s="4"/>
      <c r="E98" s="4"/>
      <c r="F98" s="14">
        <f>F99</f>
        <v>700000</v>
      </c>
      <c r="G98" s="8">
        <f t="shared" si="3"/>
        <v>0</v>
      </c>
      <c r="H98" s="14">
        <f>H99</f>
        <v>700000</v>
      </c>
    </row>
    <row r="99" spans="1:8" ht="46.5" customHeight="1">
      <c r="A99" s="15" t="s">
        <v>296</v>
      </c>
      <c r="B99" s="16" t="s">
        <v>76</v>
      </c>
      <c r="C99" s="16" t="s">
        <v>99</v>
      </c>
      <c r="D99" s="7" t="s">
        <v>100</v>
      </c>
      <c r="E99" s="7"/>
      <c r="F99" s="17">
        <f>F100</f>
        <v>700000</v>
      </c>
      <c r="G99" s="8">
        <f t="shared" si="3"/>
        <v>0</v>
      </c>
      <c r="H99" s="17">
        <f>H100</f>
        <v>700000</v>
      </c>
    </row>
    <row r="100" spans="1:8" ht="33" customHeight="1">
      <c r="A100" s="15" t="s">
        <v>101</v>
      </c>
      <c r="B100" s="16" t="s">
        <v>76</v>
      </c>
      <c r="C100" s="16" t="s">
        <v>99</v>
      </c>
      <c r="D100" s="7" t="s">
        <v>168</v>
      </c>
      <c r="E100" s="7"/>
      <c r="F100" s="17">
        <f>F101</f>
        <v>700000</v>
      </c>
      <c r="G100" s="8">
        <f t="shared" si="3"/>
        <v>0</v>
      </c>
      <c r="H100" s="17">
        <f>H101</f>
        <v>700000</v>
      </c>
    </row>
    <row r="101" spans="1:8">
      <c r="A101" s="15" t="s">
        <v>18</v>
      </c>
      <c r="B101" s="16" t="s">
        <v>76</v>
      </c>
      <c r="C101" s="16" t="s">
        <v>99</v>
      </c>
      <c r="D101" s="7" t="s">
        <v>168</v>
      </c>
      <c r="E101" s="7">
        <v>800</v>
      </c>
      <c r="F101" s="17">
        <f>F102</f>
        <v>700000</v>
      </c>
      <c r="G101" s="8">
        <f t="shared" si="3"/>
        <v>0</v>
      </c>
      <c r="H101" s="17">
        <f>H102</f>
        <v>700000</v>
      </c>
    </row>
    <row r="102" spans="1:8" ht="47.25">
      <c r="A102" s="15" t="s">
        <v>36</v>
      </c>
      <c r="B102" s="16" t="s">
        <v>76</v>
      </c>
      <c r="C102" s="16" t="s">
        <v>99</v>
      </c>
      <c r="D102" s="7" t="s">
        <v>168</v>
      </c>
      <c r="E102" s="7">
        <v>810</v>
      </c>
      <c r="F102" s="17">
        <v>700000</v>
      </c>
      <c r="G102" s="8">
        <f t="shared" si="3"/>
        <v>0</v>
      </c>
      <c r="H102" s="17">
        <v>700000</v>
      </c>
    </row>
    <row r="103" spans="1:8">
      <c r="A103" s="19" t="s">
        <v>64</v>
      </c>
      <c r="B103" s="13" t="s">
        <v>76</v>
      </c>
      <c r="C103" s="13" t="s">
        <v>334</v>
      </c>
      <c r="D103" s="4"/>
      <c r="E103" s="4"/>
      <c r="F103" s="14">
        <f>F104</f>
        <v>2600000</v>
      </c>
      <c r="G103" s="8">
        <f t="shared" si="3"/>
        <v>1078000</v>
      </c>
      <c r="H103" s="14">
        <f>H104</f>
        <v>3678000</v>
      </c>
    </row>
    <row r="104" spans="1:8" ht="31.5">
      <c r="A104" s="15" t="s">
        <v>106</v>
      </c>
      <c r="B104" s="16" t="s">
        <v>76</v>
      </c>
      <c r="C104" s="16" t="s">
        <v>334</v>
      </c>
      <c r="D104" s="7" t="s">
        <v>107</v>
      </c>
      <c r="E104" s="7"/>
      <c r="F104" s="17">
        <f>F105</f>
        <v>2600000</v>
      </c>
      <c r="G104" s="8">
        <f t="shared" si="3"/>
        <v>1078000</v>
      </c>
      <c r="H104" s="17">
        <f>H105</f>
        <v>3678000</v>
      </c>
    </row>
    <row r="105" spans="1:8" ht="51.75" customHeight="1">
      <c r="A105" s="15" t="s">
        <v>297</v>
      </c>
      <c r="B105" s="16" t="s">
        <v>76</v>
      </c>
      <c r="C105" s="16" t="s">
        <v>334</v>
      </c>
      <c r="D105" s="7" t="s">
        <v>108</v>
      </c>
      <c r="E105" s="7"/>
      <c r="F105" s="17">
        <f>F106</f>
        <v>2600000</v>
      </c>
      <c r="G105" s="8">
        <f t="shared" si="3"/>
        <v>1078000</v>
      </c>
      <c r="H105" s="17">
        <f>H106</f>
        <v>3678000</v>
      </c>
    </row>
    <row r="106" spans="1:8" ht="18.75" customHeight="1">
      <c r="A106" s="15" t="s">
        <v>18</v>
      </c>
      <c r="B106" s="16" t="s">
        <v>76</v>
      </c>
      <c r="C106" s="16" t="s">
        <v>334</v>
      </c>
      <c r="D106" s="7" t="s">
        <v>108</v>
      </c>
      <c r="E106" s="7">
        <v>800</v>
      </c>
      <c r="F106" s="17">
        <f>F107</f>
        <v>2600000</v>
      </c>
      <c r="G106" s="8">
        <f t="shared" si="3"/>
        <v>1078000</v>
      </c>
      <c r="H106" s="17">
        <f>H107</f>
        <v>3678000</v>
      </c>
    </row>
    <row r="107" spans="1:8" ht="47.25">
      <c r="A107" s="15" t="s">
        <v>36</v>
      </c>
      <c r="B107" s="16" t="s">
        <v>76</v>
      </c>
      <c r="C107" s="16" t="s">
        <v>334</v>
      </c>
      <c r="D107" s="7" t="s">
        <v>108</v>
      </c>
      <c r="E107" s="7">
        <v>810</v>
      </c>
      <c r="F107" s="17">
        <v>2600000</v>
      </c>
      <c r="G107" s="8">
        <f t="shared" si="3"/>
        <v>1078000</v>
      </c>
      <c r="H107" s="17">
        <v>3678000</v>
      </c>
    </row>
    <row r="108" spans="1:8">
      <c r="A108" s="19" t="s">
        <v>48</v>
      </c>
      <c r="B108" s="13" t="s">
        <v>76</v>
      </c>
      <c r="C108" s="13" t="s">
        <v>335</v>
      </c>
      <c r="D108" s="4"/>
      <c r="E108" s="4"/>
      <c r="F108" s="14">
        <f>F109</f>
        <v>6470000</v>
      </c>
      <c r="G108" s="8">
        <f t="shared" si="3"/>
        <v>-570000</v>
      </c>
      <c r="H108" s="14">
        <f>H109+H116</f>
        <v>5900000</v>
      </c>
    </row>
    <row r="109" spans="1:8" ht="33.75" customHeight="1">
      <c r="A109" s="15" t="s">
        <v>298</v>
      </c>
      <c r="B109" s="16" t="s">
        <v>76</v>
      </c>
      <c r="C109" s="16" t="s">
        <v>335</v>
      </c>
      <c r="D109" s="7" t="s">
        <v>109</v>
      </c>
      <c r="E109" s="7"/>
      <c r="F109" s="17">
        <f>F110+F113</f>
        <v>6470000</v>
      </c>
      <c r="G109" s="8">
        <f t="shared" si="3"/>
        <v>-570000</v>
      </c>
      <c r="H109" s="17">
        <f>H110+H113</f>
        <v>5900000</v>
      </c>
    </row>
    <row r="110" spans="1:8" ht="47.25">
      <c r="A110" s="15" t="s">
        <v>299</v>
      </c>
      <c r="B110" s="16" t="s">
        <v>76</v>
      </c>
      <c r="C110" s="16" t="s">
        <v>335</v>
      </c>
      <c r="D110" s="7" t="s">
        <v>110</v>
      </c>
      <c r="E110" s="7"/>
      <c r="F110" s="17">
        <f>F111</f>
        <v>6470000</v>
      </c>
      <c r="G110" s="8">
        <f t="shared" si="3"/>
        <v>-570000</v>
      </c>
      <c r="H110" s="17">
        <f>H111</f>
        <v>5900000</v>
      </c>
    </row>
    <row r="111" spans="1:8" ht="31.5">
      <c r="A111" s="15" t="s">
        <v>16</v>
      </c>
      <c r="B111" s="16" t="s">
        <v>76</v>
      </c>
      <c r="C111" s="16" t="s">
        <v>335</v>
      </c>
      <c r="D111" s="7" t="s">
        <v>110</v>
      </c>
      <c r="E111" s="7">
        <v>200</v>
      </c>
      <c r="F111" s="17">
        <f>F112</f>
        <v>6470000</v>
      </c>
      <c r="G111" s="8">
        <f t="shared" si="3"/>
        <v>-570000</v>
      </c>
      <c r="H111" s="17">
        <f>H112</f>
        <v>5900000</v>
      </c>
    </row>
    <row r="112" spans="1:8" ht="31.5">
      <c r="A112" s="15" t="s">
        <v>17</v>
      </c>
      <c r="B112" s="16" t="s">
        <v>76</v>
      </c>
      <c r="C112" s="16" t="s">
        <v>335</v>
      </c>
      <c r="D112" s="7" t="s">
        <v>110</v>
      </c>
      <c r="E112" s="7">
        <v>240</v>
      </c>
      <c r="F112" s="17">
        <v>6470000</v>
      </c>
      <c r="G112" s="8">
        <f t="shared" si="3"/>
        <v>-570000</v>
      </c>
      <c r="H112" s="17">
        <v>5900000</v>
      </c>
    </row>
    <row r="113" spans="1:8" ht="33" hidden="1" customHeight="1">
      <c r="A113" s="15" t="s">
        <v>300</v>
      </c>
      <c r="B113" s="16" t="s">
        <v>76</v>
      </c>
      <c r="C113" s="16" t="s">
        <v>335</v>
      </c>
      <c r="D113" s="7" t="s">
        <v>111</v>
      </c>
      <c r="E113" s="7"/>
      <c r="F113" s="17">
        <f>F114</f>
        <v>0</v>
      </c>
      <c r="G113" s="8">
        <f t="shared" si="3"/>
        <v>0</v>
      </c>
      <c r="H113" s="17">
        <f>H114</f>
        <v>0</v>
      </c>
    </row>
    <row r="114" spans="1:8" ht="31.5" hidden="1">
      <c r="A114" s="15" t="s">
        <v>16</v>
      </c>
      <c r="B114" s="16" t="s">
        <v>76</v>
      </c>
      <c r="C114" s="16" t="s">
        <v>335</v>
      </c>
      <c r="D114" s="7" t="s">
        <v>111</v>
      </c>
      <c r="E114" s="7">
        <v>200</v>
      </c>
      <c r="F114" s="17">
        <f>F115</f>
        <v>0</v>
      </c>
      <c r="G114" s="8">
        <f t="shared" si="3"/>
        <v>0</v>
      </c>
      <c r="H114" s="17">
        <f>H115</f>
        <v>0</v>
      </c>
    </row>
    <row r="115" spans="1:8" ht="31.5" hidden="1">
      <c r="A115" s="15" t="s">
        <v>17</v>
      </c>
      <c r="B115" s="16" t="s">
        <v>76</v>
      </c>
      <c r="C115" s="16" t="s">
        <v>335</v>
      </c>
      <c r="D115" s="7" t="s">
        <v>111</v>
      </c>
      <c r="E115" s="7">
        <v>240</v>
      </c>
      <c r="F115" s="17">
        <v>0</v>
      </c>
      <c r="G115" s="8">
        <f t="shared" si="3"/>
        <v>0</v>
      </c>
      <c r="H115" s="17">
        <v>0</v>
      </c>
    </row>
    <row r="116" spans="1:8" ht="31.5" hidden="1">
      <c r="A116" s="26" t="s">
        <v>444</v>
      </c>
      <c r="B116" s="16" t="s">
        <v>76</v>
      </c>
      <c r="C116" s="16" t="s">
        <v>335</v>
      </c>
      <c r="D116" s="7" t="s">
        <v>368</v>
      </c>
      <c r="E116" s="7"/>
      <c r="F116" s="17"/>
      <c r="G116" s="8">
        <f t="shared" si="3"/>
        <v>0</v>
      </c>
      <c r="H116" s="17">
        <f>H117</f>
        <v>0</v>
      </c>
    </row>
    <row r="117" spans="1:8" ht="31.5" hidden="1">
      <c r="A117" s="26" t="s">
        <v>16</v>
      </c>
      <c r="B117" s="16" t="s">
        <v>76</v>
      </c>
      <c r="C117" s="16" t="s">
        <v>335</v>
      </c>
      <c r="D117" s="7" t="s">
        <v>368</v>
      </c>
      <c r="E117" s="7">
        <v>200</v>
      </c>
      <c r="F117" s="17"/>
      <c r="G117" s="8">
        <f t="shared" si="3"/>
        <v>0</v>
      </c>
      <c r="H117" s="17">
        <f>H118</f>
        <v>0</v>
      </c>
    </row>
    <row r="118" spans="1:8" ht="31.5" hidden="1">
      <c r="A118" s="26" t="s">
        <v>17</v>
      </c>
      <c r="B118" s="16" t="s">
        <v>76</v>
      </c>
      <c r="C118" s="16" t="s">
        <v>335</v>
      </c>
      <c r="D118" s="7" t="s">
        <v>368</v>
      </c>
      <c r="E118" s="7">
        <v>240</v>
      </c>
      <c r="F118" s="17"/>
      <c r="G118" s="8">
        <f t="shared" si="3"/>
        <v>0</v>
      </c>
      <c r="H118" s="17"/>
    </row>
    <row r="119" spans="1:8" ht="22.5" customHeight="1">
      <c r="A119" s="19" t="s">
        <v>33</v>
      </c>
      <c r="B119" s="13" t="s">
        <v>76</v>
      </c>
      <c r="C119" s="13" t="s">
        <v>128</v>
      </c>
      <c r="D119" s="4"/>
      <c r="E119" s="4"/>
      <c r="F119" s="14">
        <f>F120+F123+F127</f>
        <v>1400000</v>
      </c>
      <c r="G119" s="8">
        <f t="shared" si="3"/>
        <v>200000</v>
      </c>
      <c r="H119" s="14">
        <f>H120+H123+H127</f>
        <v>1600000</v>
      </c>
    </row>
    <row r="120" spans="1:8" ht="48" customHeight="1">
      <c r="A120" s="15" t="s">
        <v>301</v>
      </c>
      <c r="B120" s="16" t="s">
        <v>76</v>
      </c>
      <c r="C120" s="16" t="s">
        <v>128</v>
      </c>
      <c r="D120" s="7" t="s">
        <v>112</v>
      </c>
      <c r="E120" s="7"/>
      <c r="F120" s="17">
        <f>F121</f>
        <v>400000</v>
      </c>
      <c r="G120" s="8">
        <f t="shared" si="3"/>
        <v>100000</v>
      </c>
      <c r="H120" s="17">
        <f>H121</f>
        <v>500000</v>
      </c>
    </row>
    <row r="121" spans="1:8">
      <c r="A121" s="15" t="s">
        <v>18</v>
      </c>
      <c r="B121" s="16" t="s">
        <v>76</v>
      </c>
      <c r="C121" s="16" t="s">
        <v>128</v>
      </c>
      <c r="D121" s="7" t="s">
        <v>112</v>
      </c>
      <c r="E121" s="7">
        <v>800</v>
      </c>
      <c r="F121" s="17">
        <f>F122</f>
        <v>400000</v>
      </c>
      <c r="G121" s="8">
        <f t="shared" si="3"/>
        <v>100000</v>
      </c>
      <c r="H121" s="17">
        <f>H122</f>
        <v>500000</v>
      </c>
    </row>
    <row r="122" spans="1:8" ht="47.25">
      <c r="A122" s="15" t="s">
        <v>36</v>
      </c>
      <c r="B122" s="16" t="s">
        <v>76</v>
      </c>
      <c r="C122" s="16" t="s">
        <v>128</v>
      </c>
      <c r="D122" s="7" t="s">
        <v>112</v>
      </c>
      <c r="E122" s="7">
        <v>810</v>
      </c>
      <c r="F122" s="17">
        <v>400000</v>
      </c>
      <c r="G122" s="8">
        <f t="shared" si="3"/>
        <v>100000</v>
      </c>
      <c r="H122" s="17">
        <v>500000</v>
      </c>
    </row>
    <row r="123" spans="1:8" ht="51" customHeight="1">
      <c r="A123" s="15" t="s">
        <v>287</v>
      </c>
      <c r="B123" s="16" t="s">
        <v>76</v>
      </c>
      <c r="C123" s="16" t="s">
        <v>128</v>
      </c>
      <c r="D123" s="7" t="s">
        <v>81</v>
      </c>
      <c r="E123" s="7"/>
      <c r="F123" s="17">
        <f>F124</f>
        <v>700000</v>
      </c>
      <c r="G123" s="8">
        <f t="shared" si="3"/>
        <v>0</v>
      </c>
      <c r="H123" s="17">
        <f>H124</f>
        <v>700000</v>
      </c>
    </row>
    <row r="124" spans="1:8" ht="21.75" customHeight="1">
      <c r="A124" s="15" t="s">
        <v>328</v>
      </c>
      <c r="B124" s="16" t="s">
        <v>76</v>
      </c>
      <c r="C124" s="16" t="s">
        <v>128</v>
      </c>
      <c r="D124" s="7" t="s">
        <v>124</v>
      </c>
      <c r="E124" s="7"/>
      <c r="F124" s="17">
        <f>F125</f>
        <v>700000</v>
      </c>
      <c r="G124" s="8">
        <f t="shared" si="3"/>
        <v>0</v>
      </c>
      <c r="H124" s="17">
        <f>H125</f>
        <v>700000</v>
      </c>
    </row>
    <row r="125" spans="1:8" ht="36" customHeight="1">
      <c r="A125" s="15" t="s">
        <v>16</v>
      </c>
      <c r="B125" s="16" t="s">
        <v>76</v>
      </c>
      <c r="C125" s="16" t="s">
        <v>128</v>
      </c>
      <c r="D125" s="7" t="s">
        <v>124</v>
      </c>
      <c r="E125" s="7">
        <v>200</v>
      </c>
      <c r="F125" s="17">
        <f>F126</f>
        <v>700000</v>
      </c>
      <c r="G125" s="8">
        <f t="shared" si="3"/>
        <v>0</v>
      </c>
      <c r="H125" s="17">
        <f>H126</f>
        <v>700000</v>
      </c>
    </row>
    <row r="126" spans="1:8" ht="31.5">
      <c r="A126" s="15" t="s">
        <v>17</v>
      </c>
      <c r="B126" s="16" t="s">
        <v>76</v>
      </c>
      <c r="C126" s="16" t="s">
        <v>128</v>
      </c>
      <c r="D126" s="7" t="s">
        <v>124</v>
      </c>
      <c r="E126" s="7">
        <v>240</v>
      </c>
      <c r="F126" s="17">
        <v>700000</v>
      </c>
      <c r="G126" s="8">
        <f t="shared" si="3"/>
        <v>0</v>
      </c>
      <c r="H126" s="17">
        <v>700000</v>
      </c>
    </row>
    <row r="127" spans="1:8" ht="48.75" customHeight="1">
      <c r="A127" s="15" t="s">
        <v>302</v>
      </c>
      <c r="B127" s="16" t="s">
        <v>76</v>
      </c>
      <c r="C127" s="16" t="s">
        <v>128</v>
      </c>
      <c r="D127" s="7" t="s">
        <v>100</v>
      </c>
      <c r="E127" s="7"/>
      <c r="F127" s="17">
        <f>F128</f>
        <v>300000</v>
      </c>
      <c r="G127" s="8">
        <f t="shared" si="3"/>
        <v>100000</v>
      </c>
      <c r="H127" s="17">
        <f>H128</f>
        <v>400000</v>
      </c>
    </row>
    <row r="128" spans="1:8" ht="31.5">
      <c r="A128" s="15" t="s">
        <v>105</v>
      </c>
      <c r="B128" s="16" t="s">
        <v>76</v>
      </c>
      <c r="C128" s="16" t="s">
        <v>128</v>
      </c>
      <c r="D128" s="7" t="s">
        <v>103</v>
      </c>
      <c r="E128" s="7"/>
      <c r="F128" s="17">
        <f>F129</f>
        <v>300000</v>
      </c>
      <c r="G128" s="8">
        <f t="shared" si="3"/>
        <v>100000</v>
      </c>
      <c r="H128" s="17">
        <f>H129</f>
        <v>400000</v>
      </c>
    </row>
    <row r="129" spans="1:8">
      <c r="A129" s="15" t="s">
        <v>18</v>
      </c>
      <c r="B129" s="16" t="s">
        <v>76</v>
      </c>
      <c r="C129" s="16" t="s">
        <v>128</v>
      </c>
      <c r="D129" s="7" t="s">
        <v>103</v>
      </c>
      <c r="E129" s="7">
        <v>800</v>
      </c>
      <c r="F129" s="17">
        <f>F130</f>
        <v>300000</v>
      </c>
      <c r="G129" s="8">
        <f t="shared" si="3"/>
        <v>100000</v>
      </c>
      <c r="H129" s="17">
        <f>H130</f>
        <v>400000</v>
      </c>
    </row>
    <row r="130" spans="1:8" ht="47.25">
      <c r="A130" s="15" t="s">
        <v>36</v>
      </c>
      <c r="B130" s="16" t="s">
        <v>76</v>
      </c>
      <c r="C130" s="16" t="s">
        <v>128</v>
      </c>
      <c r="D130" s="7" t="s">
        <v>103</v>
      </c>
      <c r="E130" s="7">
        <v>810</v>
      </c>
      <c r="F130" s="17">
        <v>300000</v>
      </c>
      <c r="G130" s="8">
        <f t="shared" si="3"/>
        <v>100000</v>
      </c>
      <c r="H130" s="17">
        <v>400000</v>
      </c>
    </row>
    <row r="131" spans="1:8">
      <c r="A131" s="19" t="s">
        <v>37</v>
      </c>
      <c r="B131" s="13" t="s">
        <v>76</v>
      </c>
      <c r="C131" s="13" t="s">
        <v>336</v>
      </c>
      <c r="D131" s="7"/>
      <c r="E131" s="7"/>
      <c r="F131" s="14" t="e">
        <f>F132</f>
        <v>#REF!</v>
      </c>
      <c r="G131" s="8" t="e">
        <f t="shared" si="3"/>
        <v>#REF!</v>
      </c>
      <c r="H131" s="14">
        <f>H132</f>
        <v>14069000</v>
      </c>
    </row>
    <row r="132" spans="1:8">
      <c r="A132" s="19" t="s">
        <v>39</v>
      </c>
      <c r="B132" s="13" t="s">
        <v>76</v>
      </c>
      <c r="C132" s="13" t="s">
        <v>337</v>
      </c>
      <c r="D132" s="4"/>
      <c r="E132" s="4"/>
      <c r="F132" s="14" t="e">
        <f>F134+F141+F151+#REF!</f>
        <v>#REF!</v>
      </c>
      <c r="G132" s="8" t="e">
        <f t="shared" si="3"/>
        <v>#REF!</v>
      </c>
      <c r="H132" s="14">
        <f>H137+H141+H151</f>
        <v>14069000</v>
      </c>
    </row>
    <row r="133" spans="1:8" ht="47.25" hidden="1">
      <c r="A133" s="15" t="s">
        <v>303</v>
      </c>
      <c r="B133" s="16" t="s">
        <v>76</v>
      </c>
      <c r="C133" s="16" t="s">
        <v>337</v>
      </c>
      <c r="D133" s="7" t="s">
        <v>114</v>
      </c>
      <c r="E133" s="7"/>
      <c r="F133" s="17">
        <f>F134</f>
        <v>0</v>
      </c>
      <c r="G133" s="8">
        <f t="shared" si="3"/>
        <v>0</v>
      </c>
      <c r="H133" s="17">
        <f>H134</f>
        <v>0</v>
      </c>
    </row>
    <row r="134" spans="1:8" ht="47.25" hidden="1">
      <c r="A134" s="15" t="s">
        <v>113</v>
      </c>
      <c r="B134" s="16" t="s">
        <v>76</v>
      </c>
      <c r="C134" s="16" t="s">
        <v>337</v>
      </c>
      <c r="D134" s="7" t="s">
        <v>304</v>
      </c>
      <c r="E134" s="7"/>
      <c r="F134" s="17">
        <f>F135</f>
        <v>0</v>
      </c>
      <c r="G134" s="8">
        <f t="shared" si="3"/>
        <v>0</v>
      </c>
      <c r="H134" s="17">
        <f>H135</f>
        <v>0</v>
      </c>
    </row>
    <row r="135" spans="1:8" ht="31.5" hidden="1">
      <c r="A135" s="15" t="s">
        <v>16</v>
      </c>
      <c r="B135" s="16" t="s">
        <v>76</v>
      </c>
      <c r="C135" s="16" t="s">
        <v>337</v>
      </c>
      <c r="D135" s="7" t="s">
        <v>304</v>
      </c>
      <c r="E135" s="7">
        <v>200</v>
      </c>
      <c r="F135" s="17">
        <f>F136</f>
        <v>0</v>
      </c>
      <c r="G135" s="8">
        <f t="shared" si="3"/>
        <v>0</v>
      </c>
      <c r="H135" s="17">
        <f>H136</f>
        <v>0</v>
      </c>
    </row>
    <row r="136" spans="1:8" ht="31.5" hidden="1">
      <c r="A136" s="15" t="s">
        <v>17</v>
      </c>
      <c r="B136" s="16" t="s">
        <v>76</v>
      </c>
      <c r="C136" s="16" t="s">
        <v>337</v>
      </c>
      <c r="D136" s="7" t="s">
        <v>304</v>
      </c>
      <c r="E136" s="7">
        <v>240</v>
      </c>
      <c r="F136" s="17">
        <v>0</v>
      </c>
      <c r="G136" s="8">
        <f t="shared" si="3"/>
        <v>0</v>
      </c>
      <c r="H136" s="17">
        <v>0</v>
      </c>
    </row>
    <row r="137" spans="1:8" ht="47.25">
      <c r="A137" s="15" t="s">
        <v>314</v>
      </c>
      <c r="B137" s="16" t="s">
        <v>76</v>
      </c>
      <c r="C137" s="16" t="s">
        <v>337</v>
      </c>
      <c r="D137" s="7" t="s">
        <v>114</v>
      </c>
      <c r="E137" s="7"/>
      <c r="F137" s="17"/>
      <c r="G137" s="8"/>
      <c r="H137" s="17">
        <f>H138</f>
        <v>685000</v>
      </c>
    </row>
    <row r="138" spans="1:8">
      <c r="A138" s="15" t="s">
        <v>117</v>
      </c>
      <c r="B138" s="16" t="s">
        <v>76</v>
      </c>
      <c r="C138" s="16" t="s">
        <v>337</v>
      </c>
      <c r="D138" s="7" t="s">
        <v>116</v>
      </c>
      <c r="E138" s="7"/>
      <c r="F138" s="17"/>
      <c r="G138" s="8"/>
      <c r="H138" s="17">
        <f>H139</f>
        <v>685000</v>
      </c>
    </row>
    <row r="139" spans="1:8" ht="31.5">
      <c r="A139" s="15" t="s">
        <v>16</v>
      </c>
      <c r="B139" s="16" t="s">
        <v>76</v>
      </c>
      <c r="C139" s="16" t="s">
        <v>337</v>
      </c>
      <c r="D139" s="7" t="s">
        <v>116</v>
      </c>
      <c r="E139" s="7">
        <v>200</v>
      </c>
      <c r="F139" s="17"/>
      <c r="G139" s="8"/>
      <c r="H139" s="17">
        <f>H140</f>
        <v>685000</v>
      </c>
    </row>
    <row r="140" spans="1:8" ht="31.5">
      <c r="A140" s="15" t="s">
        <v>17</v>
      </c>
      <c r="B140" s="16" t="s">
        <v>76</v>
      </c>
      <c r="C140" s="16" t="s">
        <v>337</v>
      </c>
      <c r="D140" s="7" t="s">
        <v>116</v>
      </c>
      <c r="E140" s="7">
        <v>240</v>
      </c>
      <c r="F140" s="17"/>
      <c r="G140" s="8"/>
      <c r="H140" s="17">
        <v>685000</v>
      </c>
    </row>
    <row r="141" spans="1:8" ht="47.25" customHeight="1">
      <c r="A141" s="15" t="s">
        <v>259</v>
      </c>
      <c r="B141" s="16" t="s">
        <v>76</v>
      </c>
      <c r="C141" s="16" t="s">
        <v>337</v>
      </c>
      <c r="D141" s="7" t="s">
        <v>260</v>
      </c>
      <c r="E141" s="7"/>
      <c r="F141" s="17">
        <f>F144</f>
        <v>3800000</v>
      </c>
      <c r="G141" s="8">
        <f t="shared" si="3"/>
        <v>1389000</v>
      </c>
      <c r="H141" s="17">
        <f>H144+H142</f>
        <v>5189000</v>
      </c>
    </row>
    <row r="142" spans="1:8" ht="36" customHeight="1">
      <c r="A142" s="15" t="s">
        <v>16</v>
      </c>
      <c r="B142" s="16" t="s">
        <v>76</v>
      </c>
      <c r="C142" s="16" t="s">
        <v>337</v>
      </c>
      <c r="D142" s="7" t="s">
        <v>260</v>
      </c>
      <c r="E142" s="7">
        <v>200</v>
      </c>
      <c r="F142" s="17"/>
      <c r="G142" s="8">
        <f t="shared" si="3"/>
        <v>3289000</v>
      </c>
      <c r="H142" s="17">
        <f>H143</f>
        <v>3289000</v>
      </c>
    </row>
    <row r="143" spans="1:8" ht="35.25" customHeight="1">
      <c r="A143" s="15" t="s">
        <v>17</v>
      </c>
      <c r="B143" s="16" t="s">
        <v>76</v>
      </c>
      <c r="C143" s="16" t="s">
        <v>337</v>
      </c>
      <c r="D143" s="7" t="s">
        <v>260</v>
      </c>
      <c r="E143" s="7">
        <v>240</v>
      </c>
      <c r="F143" s="17"/>
      <c r="G143" s="8">
        <f t="shared" si="3"/>
        <v>3289000</v>
      </c>
      <c r="H143" s="17">
        <v>3289000</v>
      </c>
    </row>
    <row r="144" spans="1:8">
      <c r="A144" s="15" t="s">
        <v>18</v>
      </c>
      <c r="B144" s="16" t="s">
        <v>76</v>
      </c>
      <c r="C144" s="16" t="s">
        <v>337</v>
      </c>
      <c r="D144" s="7" t="s">
        <v>260</v>
      </c>
      <c r="E144" s="7">
        <v>800</v>
      </c>
      <c r="F144" s="17">
        <f>F145</f>
        <v>3800000</v>
      </c>
      <c r="G144" s="8">
        <f t="shared" si="3"/>
        <v>-1900000</v>
      </c>
      <c r="H144" s="17">
        <f>H145</f>
        <v>1900000</v>
      </c>
    </row>
    <row r="145" spans="1:8" ht="47.25">
      <c r="A145" s="15" t="s">
        <v>36</v>
      </c>
      <c r="B145" s="16" t="s">
        <v>76</v>
      </c>
      <c r="C145" s="16" t="s">
        <v>337</v>
      </c>
      <c r="D145" s="7" t="s">
        <v>260</v>
      </c>
      <c r="E145" s="7">
        <v>810</v>
      </c>
      <c r="F145" s="17">
        <v>3800000</v>
      </c>
      <c r="G145" s="8">
        <f t="shared" si="3"/>
        <v>-1900000</v>
      </c>
      <c r="H145" s="17">
        <v>1900000</v>
      </c>
    </row>
    <row r="146" spans="1:8" ht="47.25" hidden="1">
      <c r="A146" s="15" t="s">
        <v>115</v>
      </c>
      <c r="B146" s="16" t="s">
        <v>76</v>
      </c>
      <c r="C146" s="16" t="s">
        <v>40</v>
      </c>
      <c r="D146" s="7" t="s">
        <v>114</v>
      </c>
      <c r="E146" s="7"/>
      <c r="F146" s="17">
        <f>F147+F149</f>
        <v>0</v>
      </c>
      <c r="G146" s="8">
        <f t="shared" si="3"/>
        <v>0</v>
      </c>
      <c r="H146" s="17">
        <f>H147+H149</f>
        <v>0</v>
      </c>
    </row>
    <row r="147" spans="1:8" hidden="1">
      <c r="A147" s="15" t="s">
        <v>117</v>
      </c>
      <c r="B147" s="16" t="s">
        <v>76</v>
      </c>
      <c r="C147" s="16" t="s">
        <v>40</v>
      </c>
      <c r="D147" s="7" t="s">
        <v>116</v>
      </c>
      <c r="E147" s="4"/>
      <c r="F147" s="17">
        <f>F148</f>
        <v>0</v>
      </c>
      <c r="G147" s="8">
        <f t="shared" si="3"/>
        <v>0</v>
      </c>
      <c r="H147" s="17">
        <f>H148</f>
        <v>0</v>
      </c>
    </row>
    <row r="148" spans="1:8" hidden="1">
      <c r="A148" s="15"/>
      <c r="B148" s="16" t="s">
        <v>76</v>
      </c>
      <c r="C148" s="16" t="s">
        <v>40</v>
      </c>
      <c r="D148" s="7" t="s">
        <v>116</v>
      </c>
      <c r="E148" s="7"/>
      <c r="F148" s="17"/>
      <c r="G148" s="8">
        <f t="shared" si="3"/>
        <v>0</v>
      </c>
      <c r="H148" s="17"/>
    </row>
    <row r="149" spans="1:8" ht="31.5" hidden="1">
      <c r="A149" s="15" t="s">
        <v>119</v>
      </c>
      <c r="B149" s="16" t="s">
        <v>76</v>
      </c>
      <c r="C149" s="16" t="s">
        <v>40</v>
      </c>
      <c r="D149" s="7" t="s">
        <v>118</v>
      </c>
      <c r="E149" s="7"/>
      <c r="F149" s="17">
        <f>F150</f>
        <v>0</v>
      </c>
      <c r="G149" s="8">
        <f t="shared" si="3"/>
        <v>0</v>
      </c>
      <c r="H149" s="17">
        <f>H150</f>
        <v>0</v>
      </c>
    </row>
    <row r="150" spans="1:8" hidden="1">
      <c r="A150" s="15"/>
      <c r="B150" s="16" t="s">
        <v>76</v>
      </c>
      <c r="C150" s="16" t="s">
        <v>40</v>
      </c>
      <c r="D150" s="7" t="s">
        <v>118</v>
      </c>
      <c r="E150" s="7"/>
      <c r="F150" s="17"/>
      <c r="G150" s="8">
        <f t="shared" si="3"/>
        <v>0</v>
      </c>
      <c r="H150" s="17"/>
    </row>
    <row r="151" spans="1:8" ht="47.25">
      <c r="A151" s="15" t="s">
        <v>305</v>
      </c>
      <c r="B151" s="16" t="s">
        <v>76</v>
      </c>
      <c r="C151" s="16" t="s">
        <v>337</v>
      </c>
      <c r="D151" s="7" t="s">
        <v>120</v>
      </c>
      <c r="E151" s="7"/>
      <c r="F151" s="17">
        <f>F152</f>
        <v>920000</v>
      </c>
      <c r="G151" s="8">
        <f t="shared" si="3"/>
        <v>7275000</v>
      </c>
      <c r="H151" s="17">
        <f>H152</f>
        <v>8195000</v>
      </c>
    </row>
    <row r="152" spans="1:8" ht="31.5">
      <c r="A152" s="15" t="s">
        <v>16</v>
      </c>
      <c r="B152" s="16" t="s">
        <v>76</v>
      </c>
      <c r="C152" s="16" t="s">
        <v>337</v>
      </c>
      <c r="D152" s="7" t="s">
        <v>120</v>
      </c>
      <c r="E152" s="7">
        <v>200</v>
      </c>
      <c r="F152" s="17">
        <f>F153</f>
        <v>920000</v>
      </c>
      <c r="G152" s="8">
        <f t="shared" si="3"/>
        <v>7275000</v>
      </c>
      <c r="H152" s="17">
        <f>H153</f>
        <v>8195000</v>
      </c>
    </row>
    <row r="153" spans="1:8" ht="31.5">
      <c r="A153" s="15" t="s">
        <v>17</v>
      </c>
      <c r="B153" s="16" t="s">
        <v>76</v>
      </c>
      <c r="C153" s="16" t="s">
        <v>337</v>
      </c>
      <c r="D153" s="7" t="s">
        <v>120</v>
      </c>
      <c r="E153" s="7">
        <v>240</v>
      </c>
      <c r="F153" s="17">
        <v>920000</v>
      </c>
      <c r="G153" s="8">
        <f t="shared" si="3"/>
        <v>7275000</v>
      </c>
      <c r="H153" s="17">
        <v>8195000</v>
      </c>
    </row>
    <row r="154" spans="1:8" ht="110.25" hidden="1">
      <c r="A154" s="26" t="s">
        <v>445</v>
      </c>
      <c r="B154" s="16" t="s">
        <v>76</v>
      </c>
      <c r="C154" s="16" t="s">
        <v>337</v>
      </c>
      <c r="D154" s="7" t="s">
        <v>371</v>
      </c>
      <c r="E154" s="7"/>
      <c r="F154" s="17">
        <v>0</v>
      </c>
      <c r="G154" s="8">
        <f t="shared" si="3"/>
        <v>0</v>
      </c>
      <c r="H154" s="17">
        <f>H155</f>
        <v>0</v>
      </c>
    </row>
    <row r="155" spans="1:8" ht="31.5" hidden="1">
      <c r="A155" s="15" t="s">
        <v>16</v>
      </c>
      <c r="B155" s="16" t="s">
        <v>76</v>
      </c>
      <c r="C155" s="16" t="s">
        <v>337</v>
      </c>
      <c r="D155" s="7" t="s">
        <v>371</v>
      </c>
      <c r="E155" s="7">
        <v>200</v>
      </c>
      <c r="F155" s="17">
        <v>0</v>
      </c>
      <c r="G155" s="8">
        <f t="shared" si="3"/>
        <v>0</v>
      </c>
      <c r="H155" s="17">
        <f>H156</f>
        <v>0</v>
      </c>
    </row>
    <row r="156" spans="1:8" ht="31.5" hidden="1">
      <c r="A156" s="15" t="s">
        <v>17</v>
      </c>
      <c r="B156" s="16" t="s">
        <v>76</v>
      </c>
      <c r="C156" s="16" t="s">
        <v>337</v>
      </c>
      <c r="D156" s="7" t="s">
        <v>371</v>
      </c>
      <c r="E156" s="7">
        <v>240</v>
      </c>
      <c r="F156" s="17">
        <v>0</v>
      </c>
      <c r="G156" s="8">
        <f t="shared" si="3"/>
        <v>0</v>
      </c>
      <c r="H156" s="17"/>
    </row>
    <row r="157" spans="1:8">
      <c r="A157" s="19" t="s">
        <v>62</v>
      </c>
      <c r="B157" s="13" t="s">
        <v>76</v>
      </c>
      <c r="C157" s="4" t="s">
        <v>338</v>
      </c>
      <c r="D157" s="4"/>
      <c r="E157" s="4"/>
      <c r="F157" s="14">
        <f>F158</f>
        <v>1823000</v>
      </c>
      <c r="G157" s="8">
        <f t="shared" si="3"/>
        <v>7717000</v>
      </c>
      <c r="H157" s="14">
        <f>H158</f>
        <v>9540000</v>
      </c>
    </row>
    <row r="158" spans="1:8" ht="31.5">
      <c r="A158" s="19" t="s">
        <v>63</v>
      </c>
      <c r="B158" s="13" t="s">
        <v>76</v>
      </c>
      <c r="C158" s="4" t="s">
        <v>339</v>
      </c>
      <c r="D158" s="4"/>
      <c r="E158" s="4"/>
      <c r="F158" s="14">
        <f>F159</f>
        <v>1823000</v>
      </c>
      <c r="G158" s="8">
        <f t="shared" si="3"/>
        <v>7717000</v>
      </c>
      <c r="H158" s="14">
        <f>H159</f>
        <v>9540000</v>
      </c>
    </row>
    <row r="159" spans="1:8" ht="31.5">
      <c r="A159" s="15" t="s">
        <v>322</v>
      </c>
      <c r="B159" s="16" t="s">
        <v>76</v>
      </c>
      <c r="C159" s="7" t="s">
        <v>339</v>
      </c>
      <c r="D159" s="7" t="s">
        <v>121</v>
      </c>
      <c r="E159" s="7"/>
      <c r="F159" s="17">
        <f>F160+F167</f>
        <v>1823000</v>
      </c>
      <c r="G159" s="8">
        <f t="shared" si="3"/>
        <v>7717000</v>
      </c>
      <c r="H159" s="17">
        <f>H160+H167+H165</f>
        <v>9540000</v>
      </c>
    </row>
    <row r="160" spans="1:8" ht="31.5" hidden="1">
      <c r="A160" s="15" t="s">
        <v>262</v>
      </c>
      <c r="B160" s="16" t="s">
        <v>76</v>
      </c>
      <c r="C160" s="7" t="s">
        <v>339</v>
      </c>
      <c r="D160" s="7" t="s">
        <v>261</v>
      </c>
      <c r="E160" s="7"/>
      <c r="F160" s="17">
        <f>F161+F163</f>
        <v>769000</v>
      </c>
      <c r="G160" s="8">
        <f t="shared" si="3"/>
        <v>-769000</v>
      </c>
      <c r="H160" s="17">
        <f>H161+H163</f>
        <v>0</v>
      </c>
    </row>
    <row r="161" spans="1:8" ht="78.75" hidden="1">
      <c r="A161" s="15" t="s">
        <v>14</v>
      </c>
      <c r="B161" s="16" t="s">
        <v>76</v>
      </c>
      <c r="C161" s="7" t="s">
        <v>339</v>
      </c>
      <c r="D161" s="7" t="s">
        <v>261</v>
      </c>
      <c r="E161" s="7">
        <v>100</v>
      </c>
      <c r="F161" s="17">
        <f>F162</f>
        <v>657931</v>
      </c>
      <c r="G161" s="8">
        <f t="shared" si="3"/>
        <v>-657931</v>
      </c>
      <c r="H161" s="17">
        <f>H162</f>
        <v>0</v>
      </c>
    </row>
    <row r="162" spans="1:8" hidden="1">
      <c r="A162" s="15" t="s">
        <v>31</v>
      </c>
      <c r="B162" s="16" t="s">
        <v>76</v>
      </c>
      <c r="C162" s="7" t="s">
        <v>339</v>
      </c>
      <c r="D162" s="7" t="s">
        <v>261</v>
      </c>
      <c r="E162" s="7">
        <v>110</v>
      </c>
      <c r="F162" s="17">
        <v>657931</v>
      </c>
      <c r="G162" s="8">
        <f t="shared" si="3"/>
        <v>-657931</v>
      </c>
      <c r="H162" s="17"/>
    </row>
    <row r="163" spans="1:8" ht="31.5" hidden="1">
      <c r="A163" s="15" t="s">
        <v>16</v>
      </c>
      <c r="B163" s="16" t="s">
        <v>76</v>
      </c>
      <c r="C163" s="7" t="s">
        <v>339</v>
      </c>
      <c r="D163" s="7" t="s">
        <v>261</v>
      </c>
      <c r="E163" s="7">
        <v>200</v>
      </c>
      <c r="F163" s="17">
        <f>F164</f>
        <v>111069</v>
      </c>
      <c r="G163" s="8">
        <f t="shared" si="3"/>
        <v>-111069</v>
      </c>
      <c r="H163" s="17">
        <f>H164</f>
        <v>0</v>
      </c>
    </row>
    <row r="164" spans="1:8" ht="31.5" hidden="1">
      <c r="A164" s="15" t="s">
        <v>17</v>
      </c>
      <c r="B164" s="16" t="s">
        <v>76</v>
      </c>
      <c r="C164" s="7" t="s">
        <v>339</v>
      </c>
      <c r="D164" s="7" t="s">
        <v>261</v>
      </c>
      <c r="E164" s="7">
        <v>240</v>
      </c>
      <c r="F164" s="17">
        <v>111069</v>
      </c>
      <c r="G164" s="8">
        <f t="shared" si="3"/>
        <v>-111069</v>
      </c>
      <c r="H164" s="17"/>
    </row>
    <row r="165" spans="1:8" hidden="1">
      <c r="A165" s="15" t="s">
        <v>235</v>
      </c>
      <c r="B165" s="16" t="s">
        <v>76</v>
      </c>
      <c r="C165" s="7" t="s">
        <v>339</v>
      </c>
      <c r="D165" s="7" t="s">
        <v>261</v>
      </c>
      <c r="E165" s="7">
        <v>800</v>
      </c>
      <c r="F165" s="17"/>
      <c r="G165" s="8">
        <f t="shared" si="3"/>
        <v>0</v>
      </c>
      <c r="H165" s="17">
        <f>H166</f>
        <v>0</v>
      </c>
    </row>
    <row r="166" spans="1:8" hidden="1">
      <c r="A166" s="26" t="s">
        <v>18</v>
      </c>
      <c r="B166" s="16" t="s">
        <v>76</v>
      </c>
      <c r="C166" s="7" t="s">
        <v>339</v>
      </c>
      <c r="D166" s="7" t="s">
        <v>261</v>
      </c>
      <c r="E166" s="7">
        <v>850</v>
      </c>
      <c r="F166" s="17"/>
      <c r="G166" s="8">
        <f t="shared" si="3"/>
        <v>0</v>
      </c>
      <c r="H166" s="17"/>
    </row>
    <row r="167" spans="1:8">
      <c r="A167" s="15" t="s">
        <v>62</v>
      </c>
      <c r="B167" s="16" t="s">
        <v>76</v>
      </c>
      <c r="C167" s="7" t="s">
        <v>339</v>
      </c>
      <c r="D167" s="7" t="s">
        <v>263</v>
      </c>
      <c r="E167" s="7"/>
      <c r="F167" s="17">
        <f>F168</f>
        <v>1054000</v>
      </c>
      <c r="G167" s="8">
        <f t="shared" si="3"/>
        <v>8486000</v>
      </c>
      <c r="H167" s="17">
        <f>H168</f>
        <v>9540000</v>
      </c>
    </row>
    <row r="168" spans="1:8" ht="31.5">
      <c r="A168" s="15" t="s">
        <v>16</v>
      </c>
      <c r="B168" s="16" t="s">
        <v>76</v>
      </c>
      <c r="C168" s="7" t="s">
        <v>339</v>
      </c>
      <c r="D168" s="7" t="s">
        <v>263</v>
      </c>
      <c r="E168" s="7">
        <v>200</v>
      </c>
      <c r="F168" s="17">
        <f>F169</f>
        <v>1054000</v>
      </c>
      <c r="G168" s="8">
        <f t="shared" si="3"/>
        <v>8486000</v>
      </c>
      <c r="H168" s="17">
        <f>H169</f>
        <v>9540000</v>
      </c>
    </row>
    <row r="169" spans="1:8" ht="31.5">
      <c r="A169" s="15" t="s">
        <v>17</v>
      </c>
      <c r="B169" s="16" t="s">
        <v>76</v>
      </c>
      <c r="C169" s="7" t="s">
        <v>339</v>
      </c>
      <c r="D169" s="7" t="s">
        <v>263</v>
      </c>
      <c r="E169" s="7">
        <v>240</v>
      </c>
      <c r="F169" s="17">
        <v>1054000</v>
      </c>
      <c r="G169" s="8">
        <f t="shared" si="3"/>
        <v>8486000</v>
      </c>
      <c r="H169" s="17">
        <v>9540000</v>
      </c>
    </row>
    <row r="170" spans="1:8">
      <c r="A170" s="19" t="s">
        <v>26</v>
      </c>
      <c r="B170" s="13" t="s">
        <v>76</v>
      </c>
      <c r="C170" s="4" t="s">
        <v>122</v>
      </c>
      <c r="D170" s="4"/>
      <c r="E170" s="4"/>
      <c r="F170" s="14">
        <f>F171+F176</f>
        <v>1561058</v>
      </c>
      <c r="G170" s="8">
        <f t="shared" si="3"/>
        <v>323942</v>
      </c>
      <c r="H170" s="14">
        <f>H171+H176</f>
        <v>1885000</v>
      </c>
    </row>
    <row r="171" spans="1:8" ht="33.75" customHeight="1">
      <c r="A171" s="19" t="s">
        <v>27</v>
      </c>
      <c r="B171" s="13" t="s">
        <v>76</v>
      </c>
      <c r="C171" s="4" t="s">
        <v>123</v>
      </c>
      <c r="D171" s="4"/>
      <c r="E171" s="4"/>
      <c r="F171" s="14">
        <f>F172</f>
        <v>116000</v>
      </c>
      <c r="G171" s="8">
        <f t="shared" ref="G171:G288" si="4">H171-F171</f>
        <v>34000</v>
      </c>
      <c r="H171" s="14">
        <f>H172</f>
        <v>150000</v>
      </c>
    </row>
    <row r="172" spans="1:8" ht="48.75" customHeight="1">
      <c r="A172" s="15" t="s">
        <v>287</v>
      </c>
      <c r="B172" s="16" t="s">
        <v>76</v>
      </c>
      <c r="C172" s="7" t="s">
        <v>123</v>
      </c>
      <c r="D172" s="7" t="s">
        <v>81</v>
      </c>
      <c r="E172" s="7"/>
      <c r="F172" s="17">
        <f>F173</f>
        <v>116000</v>
      </c>
      <c r="G172" s="8">
        <f t="shared" si="4"/>
        <v>34000</v>
      </c>
      <c r="H172" s="17">
        <f>H173</f>
        <v>150000</v>
      </c>
    </row>
    <row r="173" spans="1:8" ht="18.75" customHeight="1">
      <c r="A173" s="15" t="s">
        <v>28</v>
      </c>
      <c r="B173" s="16" t="s">
        <v>76</v>
      </c>
      <c r="C173" s="7" t="s">
        <v>123</v>
      </c>
      <c r="D173" s="7" t="s">
        <v>92</v>
      </c>
      <c r="E173" s="7"/>
      <c r="F173" s="17">
        <f>F174</f>
        <v>116000</v>
      </c>
      <c r="G173" s="8">
        <f t="shared" si="4"/>
        <v>34000</v>
      </c>
      <c r="H173" s="17">
        <f>H174</f>
        <v>150000</v>
      </c>
    </row>
    <row r="174" spans="1:8" ht="31.5">
      <c r="A174" s="15" t="s">
        <v>16</v>
      </c>
      <c r="B174" s="16" t="s">
        <v>76</v>
      </c>
      <c r="C174" s="7" t="s">
        <v>123</v>
      </c>
      <c r="D174" s="7" t="s">
        <v>92</v>
      </c>
      <c r="E174" s="7">
        <v>200</v>
      </c>
      <c r="F174" s="17">
        <f>F175</f>
        <v>116000</v>
      </c>
      <c r="G174" s="8">
        <f t="shared" si="4"/>
        <v>34000</v>
      </c>
      <c r="H174" s="17">
        <f>H175</f>
        <v>150000</v>
      </c>
    </row>
    <row r="175" spans="1:8" ht="31.5">
      <c r="A175" s="15" t="s">
        <v>17</v>
      </c>
      <c r="B175" s="16" t="s">
        <v>76</v>
      </c>
      <c r="C175" s="7" t="s">
        <v>123</v>
      </c>
      <c r="D175" s="7" t="s">
        <v>92</v>
      </c>
      <c r="E175" s="7">
        <v>240</v>
      </c>
      <c r="F175" s="17">
        <v>116000</v>
      </c>
      <c r="G175" s="8">
        <f t="shared" si="4"/>
        <v>34000</v>
      </c>
      <c r="H175" s="17">
        <v>150000</v>
      </c>
    </row>
    <row r="176" spans="1:8" s="3" customFormat="1">
      <c r="A176" s="19" t="s">
        <v>66</v>
      </c>
      <c r="B176" s="13" t="s">
        <v>76</v>
      </c>
      <c r="C176" s="4" t="s">
        <v>132</v>
      </c>
      <c r="D176" s="4"/>
      <c r="E176" s="4"/>
      <c r="F176" s="14">
        <f>F180+F190</f>
        <v>1445058</v>
      </c>
      <c r="G176" s="8">
        <f t="shared" si="4"/>
        <v>289942</v>
      </c>
      <c r="H176" s="14">
        <f>H177+H180+H187+H190</f>
        <v>1735000</v>
      </c>
    </row>
    <row r="177" spans="1:8" s="3" customFormat="1" ht="31.5">
      <c r="A177" s="26" t="s">
        <v>446</v>
      </c>
      <c r="B177" s="16" t="s">
        <v>76</v>
      </c>
      <c r="C177" s="7" t="s">
        <v>132</v>
      </c>
      <c r="D177" s="7" t="s">
        <v>372</v>
      </c>
      <c r="E177" s="4"/>
      <c r="F177" s="14"/>
      <c r="G177" s="8">
        <f t="shared" si="4"/>
        <v>1250000</v>
      </c>
      <c r="H177" s="17">
        <f>H178</f>
        <v>1250000</v>
      </c>
    </row>
    <row r="178" spans="1:8" s="3" customFormat="1">
      <c r="A178" s="26" t="s">
        <v>24</v>
      </c>
      <c r="B178" s="16" t="s">
        <v>76</v>
      </c>
      <c r="C178" s="7" t="s">
        <v>132</v>
      </c>
      <c r="D178" s="7" t="s">
        <v>372</v>
      </c>
      <c r="E178" s="7">
        <v>300</v>
      </c>
      <c r="F178" s="14"/>
      <c r="G178" s="8">
        <f t="shared" si="4"/>
        <v>1250000</v>
      </c>
      <c r="H178" s="17">
        <f>H179</f>
        <v>1250000</v>
      </c>
    </row>
    <row r="179" spans="1:8" s="3" customFormat="1" ht="31.5">
      <c r="A179" s="26" t="s">
        <v>46</v>
      </c>
      <c r="B179" s="16" t="s">
        <v>76</v>
      </c>
      <c r="C179" s="7" t="s">
        <v>132</v>
      </c>
      <c r="D179" s="7" t="s">
        <v>372</v>
      </c>
      <c r="E179" s="7">
        <v>320</v>
      </c>
      <c r="F179" s="14"/>
      <c r="G179" s="8">
        <f t="shared" si="4"/>
        <v>1250000</v>
      </c>
      <c r="H179" s="17">
        <v>1250000</v>
      </c>
    </row>
    <row r="180" spans="1:8" ht="33.75" customHeight="1">
      <c r="A180" s="15" t="s">
        <v>264</v>
      </c>
      <c r="B180" s="16" t="s">
        <v>76</v>
      </c>
      <c r="C180" s="7" t="s">
        <v>132</v>
      </c>
      <c r="D180" s="7" t="s">
        <v>236</v>
      </c>
      <c r="E180" s="7"/>
      <c r="F180" s="17">
        <f>F181+F184</f>
        <v>350000</v>
      </c>
      <c r="G180" s="8">
        <f t="shared" si="4"/>
        <v>135000</v>
      </c>
      <c r="H180" s="17">
        <f>H181+H184</f>
        <v>485000</v>
      </c>
    </row>
    <row r="181" spans="1:8">
      <c r="A181" s="15" t="s">
        <v>265</v>
      </c>
      <c r="B181" s="16" t="s">
        <v>76</v>
      </c>
      <c r="C181" s="7" t="s">
        <v>132</v>
      </c>
      <c r="D181" s="7" t="s">
        <v>237</v>
      </c>
      <c r="E181" s="7"/>
      <c r="F181" s="17">
        <f>F182</f>
        <v>250000</v>
      </c>
      <c r="G181" s="8">
        <f t="shared" si="4"/>
        <v>135000</v>
      </c>
      <c r="H181" s="17">
        <f>H182</f>
        <v>385000</v>
      </c>
    </row>
    <row r="182" spans="1:8" ht="31.5">
      <c r="A182" s="15" t="s">
        <v>16</v>
      </c>
      <c r="B182" s="16" t="s">
        <v>76</v>
      </c>
      <c r="C182" s="7" t="s">
        <v>132</v>
      </c>
      <c r="D182" s="7" t="s">
        <v>237</v>
      </c>
      <c r="E182" s="7">
        <v>200</v>
      </c>
      <c r="F182" s="17">
        <f>F183</f>
        <v>250000</v>
      </c>
      <c r="G182" s="8">
        <f t="shared" si="4"/>
        <v>135000</v>
      </c>
      <c r="H182" s="17">
        <f>H183</f>
        <v>385000</v>
      </c>
    </row>
    <row r="183" spans="1:8" ht="31.5">
      <c r="A183" s="15" t="s">
        <v>17</v>
      </c>
      <c r="B183" s="16" t="s">
        <v>76</v>
      </c>
      <c r="C183" s="7" t="s">
        <v>132</v>
      </c>
      <c r="D183" s="7" t="s">
        <v>237</v>
      </c>
      <c r="E183" s="7">
        <v>240</v>
      </c>
      <c r="F183" s="17">
        <v>250000</v>
      </c>
      <c r="G183" s="8">
        <f t="shared" si="4"/>
        <v>135000</v>
      </c>
      <c r="H183" s="17">
        <v>385000</v>
      </c>
    </row>
    <row r="184" spans="1:8" ht="30.75" customHeight="1">
      <c r="A184" s="15" t="s">
        <v>266</v>
      </c>
      <c r="B184" s="16" t="s">
        <v>76</v>
      </c>
      <c r="C184" s="7" t="s">
        <v>132</v>
      </c>
      <c r="D184" s="7" t="s">
        <v>238</v>
      </c>
      <c r="E184" s="7"/>
      <c r="F184" s="17">
        <f>F185</f>
        <v>100000</v>
      </c>
      <c r="G184" s="8">
        <f t="shared" si="4"/>
        <v>0</v>
      </c>
      <c r="H184" s="17">
        <f>H185</f>
        <v>100000</v>
      </c>
    </row>
    <row r="185" spans="1:8" ht="30.75" customHeight="1">
      <c r="A185" s="15" t="s">
        <v>16</v>
      </c>
      <c r="B185" s="16" t="s">
        <v>76</v>
      </c>
      <c r="C185" s="7" t="s">
        <v>132</v>
      </c>
      <c r="D185" s="7" t="s">
        <v>238</v>
      </c>
      <c r="E185" s="7">
        <v>200</v>
      </c>
      <c r="F185" s="17">
        <f>F186</f>
        <v>100000</v>
      </c>
      <c r="G185" s="8">
        <f t="shared" si="4"/>
        <v>0</v>
      </c>
      <c r="H185" s="17">
        <f>H186</f>
        <v>100000</v>
      </c>
    </row>
    <row r="186" spans="1:8" ht="30.75" customHeight="1">
      <c r="A186" s="15" t="s">
        <v>17</v>
      </c>
      <c r="B186" s="16" t="s">
        <v>76</v>
      </c>
      <c r="C186" s="7" t="s">
        <v>132</v>
      </c>
      <c r="D186" s="7" t="s">
        <v>238</v>
      </c>
      <c r="E186" s="7">
        <v>240</v>
      </c>
      <c r="F186" s="17">
        <v>100000</v>
      </c>
      <c r="G186" s="8">
        <f t="shared" si="4"/>
        <v>0</v>
      </c>
      <c r="H186" s="17">
        <v>100000</v>
      </c>
    </row>
    <row r="187" spans="1:8" ht="24" hidden="1" customHeight="1">
      <c r="A187" s="26" t="s">
        <v>447</v>
      </c>
      <c r="B187" s="16" t="s">
        <v>76</v>
      </c>
      <c r="C187" s="7" t="s">
        <v>132</v>
      </c>
      <c r="D187" s="7" t="s">
        <v>375</v>
      </c>
      <c r="E187" s="7"/>
      <c r="F187" s="17"/>
      <c r="G187" s="8">
        <f t="shared" si="4"/>
        <v>0</v>
      </c>
      <c r="H187" s="17">
        <f>H188</f>
        <v>0</v>
      </c>
    </row>
    <row r="188" spans="1:8" ht="30.75" hidden="1" customHeight="1">
      <c r="A188" s="26" t="s">
        <v>16</v>
      </c>
      <c r="B188" s="16" t="s">
        <v>76</v>
      </c>
      <c r="C188" s="7" t="s">
        <v>132</v>
      </c>
      <c r="D188" s="7" t="s">
        <v>375</v>
      </c>
      <c r="E188" s="7">
        <v>200</v>
      </c>
      <c r="F188" s="17"/>
      <c r="G188" s="8">
        <f t="shared" si="4"/>
        <v>0</v>
      </c>
      <c r="H188" s="17">
        <f>H189</f>
        <v>0</v>
      </c>
    </row>
    <row r="189" spans="1:8" ht="30.75" hidden="1" customHeight="1">
      <c r="A189" s="26" t="s">
        <v>17</v>
      </c>
      <c r="B189" s="16" t="s">
        <v>76</v>
      </c>
      <c r="C189" s="7" t="s">
        <v>132</v>
      </c>
      <c r="D189" s="7" t="s">
        <v>375</v>
      </c>
      <c r="E189" s="7">
        <v>240</v>
      </c>
      <c r="F189" s="17"/>
      <c r="G189" s="8">
        <f t="shared" si="4"/>
        <v>0</v>
      </c>
      <c r="H189" s="17"/>
    </row>
    <row r="190" spans="1:8" ht="30.75" hidden="1" customHeight="1">
      <c r="A190" s="15" t="s">
        <v>179</v>
      </c>
      <c r="B190" s="16" t="s">
        <v>76</v>
      </c>
      <c r="C190" s="7" t="s">
        <v>132</v>
      </c>
      <c r="D190" s="7" t="s">
        <v>180</v>
      </c>
      <c r="E190" s="7"/>
      <c r="F190" s="17">
        <f>F191</f>
        <v>1095058</v>
      </c>
      <c r="G190" s="8">
        <f t="shared" si="4"/>
        <v>-1095058</v>
      </c>
      <c r="H190" s="17">
        <f>H191</f>
        <v>0</v>
      </c>
    </row>
    <row r="191" spans="1:8" ht="30.75" hidden="1" customHeight="1">
      <c r="A191" s="15" t="s">
        <v>16</v>
      </c>
      <c r="B191" s="16" t="s">
        <v>76</v>
      </c>
      <c r="C191" s="7" t="s">
        <v>132</v>
      </c>
      <c r="D191" s="7" t="s">
        <v>180</v>
      </c>
      <c r="E191" s="7">
        <v>200</v>
      </c>
      <c r="F191" s="17">
        <f>F192</f>
        <v>1095058</v>
      </c>
      <c r="G191" s="8">
        <f t="shared" si="4"/>
        <v>-1095058</v>
      </c>
      <c r="H191" s="17">
        <f>H192</f>
        <v>0</v>
      </c>
    </row>
    <row r="192" spans="1:8" ht="30.75" hidden="1" customHeight="1">
      <c r="A192" s="15" t="s">
        <v>17</v>
      </c>
      <c r="B192" s="16" t="s">
        <v>76</v>
      </c>
      <c r="C192" s="7" t="s">
        <v>132</v>
      </c>
      <c r="D192" s="7" t="s">
        <v>180</v>
      </c>
      <c r="E192" s="7">
        <v>240</v>
      </c>
      <c r="F192" s="17">
        <v>1095058</v>
      </c>
      <c r="G192" s="8">
        <f t="shared" si="4"/>
        <v>-1095058</v>
      </c>
      <c r="H192" s="17"/>
    </row>
    <row r="193" spans="1:8">
      <c r="A193" s="19" t="s">
        <v>44</v>
      </c>
      <c r="B193" s="13" t="s">
        <v>76</v>
      </c>
      <c r="C193" s="4" t="s">
        <v>247</v>
      </c>
      <c r="D193" s="4"/>
      <c r="E193" s="4"/>
      <c r="F193" s="14" t="e">
        <f>F194+F212</f>
        <v>#REF!</v>
      </c>
      <c r="G193" s="8" t="e">
        <f t="shared" si="4"/>
        <v>#REF!</v>
      </c>
      <c r="H193" s="14">
        <f>H194+H212+H295</f>
        <v>374592597</v>
      </c>
    </row>
    <row r="194" spans="1:8" hidden="1">
      <c r="A194" s="19" t="s">
        <v>67</v>
      </c>
      <c r="B194" s="13" t="s">
        <v>76</v>
      </c>
      <c r="C194" s="4" t="s">
        <v>134</v>
      </c>
      <c r="D194" s="4"/>
      <c r="E194" s="4"/>
      <c r="F194" s="14">
        <f>F195+F207</f>
        <v>11622731</v>
      </c>
      <c r="G194" s="8">
        <f t="shared" si="4"/>
        <v>-11622731</v>
      </c>
      <c r="H194" s="14">
        <f>H195+H207</f>
        <v>0</v>
      </c>
    </row>
    <row r="195" spans="1:8" ht="35.25" hidden="1" customHeight="1">
      <c r="A195" s="15" t="s">
        <v>306</v>
      </c>
      <c r="B195" s="16" t="s">
        <v>76</v>
      </c>
      <c r="C195" s="7" t="s">
        <v>134</v>
      </c>
      <c r="D195" s="7" t="s">
        <v>133</v>
      </c>
      <c r="E195" s="4"/>
      <c r="F195" s="17">
        <f>F196</f>
        <v>2498000</v>
      </c>
      <c r="G195" s="8">
        <f t="shared" si="4"/>
        <v>-2498000</v>
      </c>
      <c r="H195" s="17">
        <f>H196</f>
        <v>0</v>
      </c>
    </row>
    <row r="196" spans="1:8" ht="51.75" hidden="1" customHeight="1">
      <c r="A196" s="15" t="s">
        <v>135</v>
      </c>
      <c r="B196" s="16" t="s">
        <v>76</v>
      </c>
      <c r="C196" s="7" t="s">
        <v>134</v>
      </c>
      <c r="D196" s="7" t="s">
        <v>136</v>
      </c>
      <c r="E196" s="4"/>
      <c r="F196" s="17">
        <f>F197+F199+F203+F205</f>
        <v>2498000</v>
      </c>
      <c r="G196" s="8">
        <f t="shared" si="4"/>
        <v>-2498000</v>
      </c>
      <c r="H196" s="17">
        <f>H197+H199+H203+H205+H201</f>
        <v>0</v>
      </c>
    </row>
    <row r="197" spans="1:8" ht="80.25" hidden="1" customHeight="1">
      <c r="A197" s="15" t="s">
        <v>14</v>
      </c>
      <c r="B197" s="16" t="s">
        <v>76</v>
      </c>
      <c r="C197" s="7" t="s">
        <v>134</v>
      </c>
      <c r="D197" s="7" t="s">
        <v>239</v>
      </c>
      <c r="E197" s="7">
        <v>100</v>
      </c>
      <c r="F197" s="17">
        <f>F198</f>
        <v>898165</v>
      </c>
      <c r="G197" s="8">
        <f t="shared" si="4"/>
        <v>-898165</v>
      </c>
      <c r="H197" s="17">
        <f>H198</f>
        <v>0</v>
      </c>
    </row>
    <row r="198" spans="1:8" ht="20.25" hidden="1" customHeight="1">
      <c r="A198" s="15" t="s">
        <v>31</v>
      </c>
      <c r="B198" s="16" t="s">
        <v>76</v>
      </c>
      <c r="C198" s="7" t="s">
        <v>134</v>
      </c>
      <c r="D198" s="7" t="s">
        <v>239</v>
      </c>
      <c r="E198" s="7">
        <v>110</v>
      </c>
      <c r="F198" s="17">
        <v>898165</v>
      </c>
      <c r="G198" s="8">
        <f t="shared" si="4"/>
        <v>-898165</v>
      </c>
      <c r="H198" s="17"/>
    </row>
    <row r="199" spans="1:8" ht="36.75" hidden="1" customHeight="1">
      <c r="A199" s="15" t="s">
        <v>16</v>
      </c>
      <c r="B199" s="16" t="s">
        <v>76</v>
      </c>
      <c r="C199" s="7" t="s">
        <v>134</v>
      </c>
      <c r="D199" s="7" t="s">
        <v>239</v>
      </c>
      <c r="E199" s="7">
        <v>200</v>
      </c>
      <c r="F199" s="17">
        <f>F200</f>
        <v>914835</v>
      </c>
      <c r="G199" s="8">
        <f t="shared" si="4"/>
        <v>-914835</v>
      </c>
      <c r="H199" s="17">
        <f>H200</f>
        <v>0</v>
      </c>
    </row>
    <row r="200" spans="1:8" ht="30.75" hidden="1" customHeight="1">
      <c r="A200" s="15" t="s">
        <v>17</v>
      </c>
      <c r="B200" s="16" t="s">
        <v>76</v>
      </c>
      <c r="C200" s="7" t="s">
        <v>134</v>
      </c>
      <c r="D200" s="7" t="s">
        <v>239</v>
      </c>
      <c r="E200" s="7">
        <v>240</v>
      </c>
      <c r="F200" s="17">
        <v>914835</v>
      </c>
      <c r="G200" s="8">
        <f t="shared" si="4"/>
        <v>-914835</v>
      </c>
      <c r="H200" s="17"/>
    </row>
    <row r="201" spans="1:8" ht="22.5" hidden="1" customHeight="1">
      <c r="A201" s="26" t="s">
        <v>18</v>
      </c>
      <c r="B201" s="16" t="s">
        <v>76</v>
      </c>
      <c r="C201" s="7" t="s">
        <v>134</v>
      </c>
      <c r="D201" s="7" t="s">
        <v>239</v>
      </c>
      <c r="E201" s="7">
        <v>800</v>
      </c>
      <c r="F201" s="17"/>
      <c r="G201" s="8">
        <f t="shared" si="4"/>
        <v>0</v>
      </c>
      <c r="H201" s="17">
        <f>H202</f>
        <v>0</v>
      </c>
    </row>
    <row r="202" spans="1:8" ht="22.5" hidden="1" customHeight="1">
      <c r="A202" s="26" t="s">
        <v>19</v>
      </c>
      <c r="B202" s="16" t="s">
        <v>76</v>
      </c>
      <c r="C202" s="7" t="s">
        <v>134</v>
      </c>
      <c r="D202" s="7" t="s">
        <v>239</v>
      </c>
      <c r="E202" s="7">
        <v>850</v>
      </c>
      <c r="F202" s="17"/>
      <c r="G202" s="8">
        <f t="shared" si="4"/>
        <v>0</v>
      </c>
      <c r="H202" s="17"/>
    </row>
    <row r="203" spans="1:8" ht="86.25" hidden="1" customHeight="1">
      <c r="A203" s="15" t="s">
        <v>254</v>
      </c>
      <c r="B203" s="16" t="s">
        <v>76</v>
      </c>
      <c r="C203" s="7" t="s">
        <v>134</v>
      </c>
      <c r="D203" s="7" t="s">
        <v>240</v>
      </c>
      <c r="E203" s="7">
        <v>100</v>
      </c>
      <c r="F203" s="17">
        <f>F204</f>
        <v>184000</v>
      </c>
      <c r="G203" s="8">
        <f t="shared" si="4"/>
        <v>-184000</v>
      </c>
      <c r="H203" s="17">
        <f>H204</f>
        <v>0</v>
      </c>
    </row>
    <row r="204" spans="1:8" ht="32.25" hidden="1" customHeight="1">
      <c r="A204" s="15" t="s">
        <v>257</v>
      </c>
      <c r="B204" s="16" t="s">
        <v>76</v>
      </c>
      <c r="C204" s="7" t="s">
        <v>134</v>
      </c>
      <c r="D204" s="7" t="s">
        <v>240</v>
      </c>
      <c r="E204" s="7">
        <v>110</v>
      </c>
      <c r="F204" s="17">
        <v>184000</v>
      </c>
      <c r="G204" s="8">
        <f t="shared" si="4"/>
        <v>-184000</v>
      </c>
      <c r="H204" s="17"/>
    </row>
    <row r="205" spans="1:8" ht="31.5" hidden="1">
      <c r="A205" s="15" t="s">
        <v>255</v>
      </c>
      <c r="B205" s="16" t="s">
        <v>76</v>
      </c>
      <c r="C205" s="7" t="s">
        <v>134</v>
      </c>
      <c r="D205" s="7" t="s">
        <v>240</v>
      </c>
      <c r="E205" s="7">
        <v>200</v>
      </c>
      <c r="F205" s="17">
        <f>F206</f>
        <v>501000</v>
      </c>
      <c r="G205" s="8">
        <f t="shared" si="4"/>
        <v>-501000</v>
      </c>
      <c r="H205" s="17">
        <f>H206</f>
        <v>0</v>
      </c>
    </row>
    <row r="206" spans="1:8" ht="47.25" hidden="1">
      <c r="A206" s="15" t="s">
        <v>256</v>
      </c>
      <c r="B206" s="16" t="s">
        <v>76</v>
      </c>
      <c r="C206" s="7" t="s">
        <v>134</v>
      </c>
      <c r="D206" s="7" t="s">
        <v>240</v>
      </c>
      <c r="E206" s="7">
        <v>240</v>
      </c>
      <c r="F206" s="17">
        <v>501000</v>
      </c>
      <c r="G206" s="8">
        <f t="shared" si="4"/>
        <v>-501000</v>
      </c>
      <c r="H206" s="17"/>
    </row>
    <row r="207" spans="1:8" ht="52.5" hidden="1" customHeight="1">
      <c r="A207" s="15" t="s">
        <v>323</v>
      </c>
      <c r="B207" s="16" t="s">
        <v>76</v>
      </c>
      <c r="C207" s="7" t="s">
        <v>134</v>
      </c>
      <c r="D207" s="16" t="s">
        <v>137</v>
      </c>
      <c r="E207" s="4"/>
      <c r="F207" s="17">
        <f>F208+F210</f>
        <v>9124731</v>
      </c>
      <c r="G207" s="8">
        <f t="shared" si="4"/>
        <v>-9124731</v>
      </c>
      <c r="H207" s="17">
        <f>H208+H210</f>
        <v>0</v>
      </c>
    </row>
    <row r="208" spans="1:8" ht="78.75" hidden="1">
      <c r="A208" s="15" t="s">
        <v>14</v>
      </c>
      <c r="B208" s="16" t="s">
        <v>76</v>
      </c>
      <c r="C208" s="7" t="s">
        <v>134</v>
      </c>
      <c r="D208" s="16" t="s">
        <v>137</v>
      </c>
      <c r="E208" s="7">
        <v>100</v>
      </c>
      <c r="F208" s="17">
        <f>F209</f>
        <v>8100000</v>
      </c>
      <c r="G208" s="8">
        <f t="shared" si="4"/>
        <v>-8100000</v>
      </c>
      <c r="H208" s="17">
        <f>H209</f>
        <v>0</v>
      </c>
    </row>
    <row r="209" spans="1:8" hidden="1">
      <c r="A209" s="15" t="s">
        <v>31</v>
      </c>
      <c r="B209" s="16" t="s">
        <v>76</v>
      </c>
      <c r="C209" s="7" t="s">
        <v>134</v>
      </c>
      <c r="D209" s="16" t="s">
        <v>137</v>
      </c>
      <c r="E209" s="7">
        <v>110</v>
      </c>
      <c r="F209" s="17">
        <v>8100000</v>
      </c>
      <c r="G209" s="8">
        <f t="shared" si="4"/>
        <v>-8100000</v>
      </c>
      <c r="H209" s="17"/>
    </row>
    <row r="210" spans="1:8" ht="31.5" hidden="1">
      <c r="A210" s="15" t="s">
        <v>16</v>
      </c>
      <c r="B210" s="16" t="s">
        <v>76</v>
      </c>
      <c r="C210" s="7" t="s">
        <v>134</v>
      </c>
      <c r="D210" s="16" t="s">
        <v>137</v>
      </c>
      <c r="E210" s="7">
        <v>200</v>
      </c>
      <c r="F210" s="17">
        <f>F211</f>
        <v>1024731</v>
      </c>
      <c r="G210" s="8">
        <f t="shared" si="4"/>
        <v>-1024731</v>
      </c>
      <c r="H210" s="17">
        <f>H211</f>
        <v>0</v>
      </c>
    </row>
    <row r="211" spans="1:8" ht="31.5" hidden="1">
      <c r="A211" s="15" t="s">
        <v>17</v>
      </c>
      <c r="B211" s="16" t="s">
        <v>76</v>
      </c>
      <c r="C211" s="7" t="s">
        <v>134</v>
      </c>
      <c r="D211" s="16" t="s">
        <v>137</v>
      </c>
      <c r="E211" s="7">
        <v>240</v>
      </c>
      <c r="F211" s="17">
        <v>1024731</v>
      </c>
      <c r="G211" s="8">
        <f t="shared" si="4"/>
        <v>-1024731</v>
      </c>
      <c r="H211" s="17"/>
    </row>
    <row r="212" spans="1:8">
      <c r="A212" s="19" t="s">
        <v>45</v>
      </c>
      <c r="B212" s="13" t="s">
        <v>76</v>
      </c>
      <c r="C212" s="4" t="s">
        <v>127</v>
      </c>
      <c r="D212" s="13"/>
      <c r="E212" s="4"/>
      <c r="F212" s="14" t="e">
        <f>F213+F243+F248+F251+F260+F263+F273+F285+#REF!+#REF!</f>
        <v>#REF!</v>
      </c>
      <c r="G212" s="8" t="e">
        <f t="shared" si="4"/>
        <v>#REF!</v>
      </c>
      <c r="H212" s="14">
        <f>H213+H243+H248+H251+H260+H263+H273+H276+H279+H282+H285+H254+H257+H289+H266+H269+H292</f>
        <v>372592597</v>
      </c>
    </row>
    <row r="213" spans="1:8" ht="31.5">
      <c r="A213" s="15" t="s">
        <v>307</v>
      </c>
      <c r="B213" s="16" t="s">
        <v>76</v>
      </c>
      <c r="C213" s="7" t="s">
        <v>127</v>
      </c>
      <c r="D213" s="7" t="s">
        <v>133</v>
      </c>
      <c r="E213" s="7"/>
      <c r="F213" s="17">
        <f>F214</f>
        <v>4092000</v>
      </c>
      <c r="G213" s="8">
        <f t="shared" si="4"/>
        <v>-1117950</v>
      </c>
      <c r="H213" s="17">
        <f>H214</f>
        <v>2974050</v>
      </c>
    </row>
    <row r="214" spans="1:8" ht="31.5">
      <c r="A214" s="15" t="s">
        <v>308</v>
      </c>
      <c r="B214" s="16" t="s">
        <v>76</v>
      </c>
      <c r="C214" s="7" t="s">
        <v>127</v>
      </c>
      <c r="D214" s="7" t="s">
        <v>176</v>
      </c>
      <c r="E214" s="7"/>
      <c r="F214" s="17">
        <f>F215</f>
        <v>4092000</v>
      </c>
      <c r="G214" s="8">
        <f t="shared" si="4"/>
        <v>-1117950</v>
      </c>
      <c r="H214" s="17">
        <f>H215</f>
        <v>2974050</v>
      </c>
    </row>
    <row r="215" spans="1:8">
      <c r="A215" s="15" t="s">
        <v>24</v>
      </c>
      <c r="B215" s="16" t="s">
        <v>76</v>
      </c>
      <c r="C215" s="7" t="s">
        <v>127</v>
      </c>
      <c r="D215" s="7" t="s">
        <v>176</v>
      </c>
      <c r="E215" s="7">
        <v>300</v>
      </c>
      <c r="F215" s="17">
        <f>F216</f>
        <v>4092000</v>
      </c>
      <c r="G215" s="8">
        <f t="shared" si="4"/>
        <v>-1117950</v>
      </c>
      <c r="H215" s="17">
        <f>H216</f>
        <v>2974050</v>
      </c>
    </row>
    <row r="216" spans="1:8" ht="31.5">
      <c r="A216" s="15" t="s">
        <v>46</v>
      </c>
      <c r="B216" s="16" t="s">
        <v>76</v>
      </c>
      <c r="C216" s="7" t="s">
        <v>127</v>
      </c>
      <c r="D216" s="7" t="s">
        <v>176</v>
      </c>
      <c r="E216" s="7">
        <v>320</v>
      </c>
      <c r="F216" s="17">
        <v>4092000</v>
      </c>
      <c r="G216" s="8">
        <f t="shared" si="4"/>
        <v>-1117950</v>
      </c>
      <c r="H216" s="17">
        <f>H219+H222+H227+H230+H233+H236+H239+H242</f>
        <v>2974050</v>
      </c>
    </row>
    <row r="217" spans="1:8" ht="34.5" customHeight="1">
      <c r="A217" s="26" t="s">
        <v>448</v>
      </c>
      <c r="B217" s="10" t="s">
        <v>76</v>
      </c>
      <c r="C217" s="10" t="s">
        <v>377</v>
      </c>
      <c r="D217" s="10" t="s">
        <v>473</v>
      </c>
      <c r="E217" s="10"/>
      <c r="F217" s="17">
        <v>0</v>
      </c>
      <c r="G217" s="8">
        <f t="shared" si="4"/>
        <v>1045000</v>
      </c>
      <c r="H217" s="17">
        <f>H218</f>
        <v>1045000</v>
      </c>
    </row>
    <row r="218" spans="1:8">
      <c r="A218" s="26" t="s">
        <v>24</v>
      </c>
      <c r="B218" s="10" t="s">
        <v>76</v>
      </c>
      <c r="C218" s="10" t="s">
        <v>377</v>
      </c>
      <c r="D218" s="10" t="s">
        <v>473</v>
      </c>
      <c r="E218" s="10" t="s">
        <v>379</v>
      </c>
      <c r="F218" s="17">
        <v>0</v>
      </c>
      <c r="G218" s="8">
        <f t="shared" si="4"/>
        <v>1045000</v>
      </c>
      <c r="H218" s="17">
        <f>H219</f>
        <v>1045000</v>
      </c>
    </row>
    <row r="219" spans="1:8" ht="31.5">
      <c r="A219" s="26" t="s">
        <v>46</v>
      </c>
      <c r="B219" s="10" t="s">
        <v>76</v>
      </c>
      <c r="C219" s="10" t="s">
        <v>377</v>
      </c>
      <c r="D219" s="10" t="s">
        <v>473</v>
      </c>
      <c r="E219" s="10" t="s">
        <v>380</v>
      </c>
      <c r="F219" s="17">
        <v>0</v>
      </c>
      <c r="G219" s="8">
        <f t="shared" si="4"/>
        <v>1045000</v>
      </c>
      <c r="H219" s="17">
        <v>1045000</v>
      </c>
    </row>
    <row r="220" spans="1:8" ht="31.5">
      <c r="A220" s="26" t="s">
        <v>449</v>
      </c>
      <c r="B220" s="10" t="s">
        <v>76</v>
      </c>
      <c r="C220" s="10" t="s">
        <v>377</v>
      </c>
      <c r="D220" s="10" t="s">
        <v>474</v>
      </c>
      <c r="E220" s="10"/>
      <c r="F220" s="17">
        <v>0</v>
      </c>
      <c r="G220" s="8">
        <f t="shared" si="4"/>
        <v>357000</v>
      </c>
      <c r="H220" s="17">
        <f>H221+H223</f>
        <v>357000</v>
      </c>
    </row>
    <row r="221" spans="1:8" ht="31.5">
      <c r="A221" s="26" t="s">
        <v>16</v>
      </c>
      <c r="B221" s="10" t="s">
        <v>76</v>
      </c>
      <c r="C221" s="10" t="s">
        <v>377</v>
      </c>
      <c r="D221" s="10" t="s">
        <v>474</v>
      </c>
      <c r="E221" s="10" t="s">
        <v>381</v>
      </c>
      <c r="F221" s="17">
        <v>0</v>
      </c>
      <c r="G221" s="8">
        <f t="shared" si="4"/>
        <v>357000</v>
      </c>
      <c r="H221" s="17">
        <f>H222</f>
        <v>357000</v>
      </c>
    </row>
    <row r="222" spans="1:8" ht="31.5">
      <c r="A222" s="26" t="s">
        <v>17</v>
      </c>
      <c r="B222" s="10" t="s">
        <v>76</v>
      </c>
      <c r="C222" s="10" t="s">
        <v>377</v>
      </c>
      <c r="D222" s="10" t="s">
        <v>474</v>
      </c>
      <c r="E222" s="10" t="s">
        <v>382</v>
      </c>
      <c r="F222" s="17">
        <v>0</v>
      </c>
      <c r="G222" s="8">
        <f t="shared" si="4"/>
        <v>357000</v>
      </c>
      <c r="H222" s="17">
        <v>357000</v>
      </c>
    </row>
    <row r="223" spans="1:8" hidden="1">
      <c r="A223" s="26" t="s">
        <v>24</v>
      </c>
      <c r="B223" s="10" t="s">
        <v>76</v>
      </c>
      <c r="C223" s="10" t="s">
        <v>377</v>
      </c>
      <c r="D223" s="10" t="s">
        <v>474</v>
      </c>
      <c r="E223" s="10" t="s">
        <v>379</v>
      </c>
      <c r="F223" s="17">
        <v>0</v>
      </c>
      <c r="G223" s="8">
        <f t="shared" si="4"/>
        <v>0</v>
      </c>
      <c r="H223" s="17">
        <f>H224</f>
        <v>0</v>
      </c>
    </row>
    <row r="224" spans="1:8" ht="36" hidden="1" customHeight="1">
      <c r="A224" s="26" t="s">
        <v>46</v>
      </c>
      <c r="B224" s="10" t="s">
        <v>76</v>
      </c>
      <c r="C224" s="10" t="s">
        <v>377</v>
      </c>
      <c r="D224" s="10" t="s">
        <v>474</v>
      </c>
      <c r="E224" s="10" t="s">
        <v>380</v>
      </c>
      <c r="F224" s="17">
        <v>0</v>
      </c>
      <c r="G224" s="8">
        <f t="shared" si="4"/>
        <v>0</v>
      </c>
      <c r="H224" s="17"/>
    </row>
    <row r="225" spans="1:8" ht="31.5">
      <c r="A225" s="26" t="s">
        <v>450</v>
      </c>
      <c r="B225" s="10" t="s">
        <v>76</v>
      </c>
      <c r="C225" s="10" t="s">
        <v>377</v>
      </c>
      <c r="D225" s="10" t="s">
        <v>475</v>
      </c>
      <c r="E225" s="10"/>
      <c r="F225" s="17">
        <v>0</v>
      </c>
      <c r="G225" s="8">
        <f t="shared" si="4"/>
        <v>268000</v>
      </c>
      <c r="H225" s="17">
        <f>H226</f>
        <v>268000</v>
      </c>
    </row>
    <row r="226" spans="1:8">
      <c r="A226" s="26" t="s">
        <v>24</v>
      </c>
      <c r="B226" s="10" t="s">
        <v>76</v>
      </c>
      <c r="C226" s="10" t="s">
        <v>377</v>
      </c>
      <c r="D226" s="10" t="s">
        <v>475</v>
      </c>
      <c r="E226" s="10" t="s">
        <v>379</v>
      </c>
      <c r="F226" s="17">
        <v>0</v>
      </c>
      <c r="G226" s="8">
        <f t="shared" si="4"/>
        <v>268000</v>
      </c>
      <c r="H226" s="17">
        <f>H227</f>
        <v>268000</v>
      </c>
    </row>
    <row r="227" spans="1:8">
      <c r="A227" s="26" t="s">
        <v>439</v>
      </c>
      <c r="B227" s="10" t="s">
        <v>76</v>
      </c>
      <c r="C227" s="10" t="s">
        <v>377</v>
      </c>
      <c r="D227" s="10" t="s">
        <v>475</v>
      </c>
      <c r="E227" s="10" t="s">
        <v>383</v>
      </c>
      <c r="F227" s="17">
        <v>0</v>
      </c>
      <c r="G227" s="8">
        <f t="shared" si="4"/>
        <v>268000</v>
      </c>
      <c r="H227" s="17">
        <v>268000</v>
      </c>
    </row>
    <row r="228" spans="1:8" ht="31.5">
      <c r="A228" s="26" t="s">
        <v>451</v>
      </c>
      <c r="B228" s="10" t="s">
        <v>76</v>
      </c>
      <c r="C228" s="10" t="s">
        <v>377</v>
      </c>
      <c r="D228" s="10" t="s">
        <v>476</v>
      </c>
      <c r="E228" s="10"/>
      <c r="F228" s="17">
        <v>0</v>
      </c>
      <c r="G228" s="8">
        <f t="shared" si="4"/>
        <v>78000</v>
      </c>
      <c r="H228" s="17">
        <f>H229</f>
        <v>78000</v>
      </c>
    </row>
    <row r="229" spans="1:8">
      <c r="A229" s="26" t="s">
        <v>24</v>
      </c>
      <c r="B229" s="10" t="s">
        <v>76</v>
      </c>
      <c r="C229" s="10" t="s">
        <v>377</v>
      </c>
      <c r="D229" s="10" t="s">
        <v>476</v>
      </c>
      <c r="E229" s="10" t="s">
        <v>379</v>
      </c>
      <c r="F229" s="17">
        <v>0</v>
      </c>
      <c r="G229" s="8">
        <f t="shared" si="4"/>
        <v>78000</v>
      </c>
      <c r="H229" s="17">
        <f>H230</f>
        <v>78000</v>
      </c>
    </row>
    <row r="230" spans="1:8">
      <c r="A230" s="26" t="s">
        <v>439</v>
      </c>
      <c r="B230" s="10" t="s">
        <v>76</v>
      </c>
      <c r="C230" s="10" t="s">
        <v>377</v>
      </c>
      <c r="D230" s="10" t="s">
        <v>476</v>
      </c>
      <c r="E230" s="10" t="s">
        <v>383</v>
      </c>
      <c r="F230" s="17">
        <v>0</v>
      </c>
      <c r="G230" s="8">
        <f t="shared" si="4"/>
        <v>78000</v>
      </c>
      <c r="H230" s="17">
        <v>78000</v>
      </c>
    </row>
    <row r="231" spans="1:8" ht="31.5">
      <c r="A231" s="26" t="s">
        <v>452</v>
      </c>
      <c r="B231" s="10" t="s">
        <v>76</v>
      </c>
      <c r="C231" s="10" t="s">
        <v>377</v>
      </c>
      <c r="D231" s="10" t="s">
        <v>477</v>
      </c>
      <c r="E231" s="10"/>
      <c r="F231" s="17">
        <v>0</v>
      </c>
      <c r="G231" s="8">
        <f t="shared" si="4"/>
        <v>67000</v>
      </c>
      <c r="H231" s="17">
        <f>H232</f>
        <v>67000</v>
      </c>
    </row>
    <row r="232" spans="1:8">
      <c r="A232" s="26" t="s">
        <v>24</v>
      </c>
      <c r="B232" s="10" t="s">
        <v>76</v>
      </c>
      <c r="C232" s="10" t="s">
        <v>377</v>
      </c>
      <c r="D232" s="10" t="s">
        <v>477</v>
      </c>
      <c r="E232" s="10" t="s">
        <v>379</v>
      </c>
      <c r="F232" s="17">
        <v>0</v>
      </c>
      <c r="G232" s="8">
        <f t="shared" si="4"/>
        <v>67000</v>
      </c>
      <c r="H232" s="17">
        <f>H233</f>
        <v>67000</v>
      </c>
    </row>
    <row r="233" spans="1:8">
      <c r="A233" s="26" t="s">
        <v>439</v>
      </c>
      <c r="B233" s="10" t="s">
        <v>76</v>
      </c>
      <c r="C233" s="10" t="s">
        <v>377</v>
      </c>
      <c r="D233" s="10" t="s">
        <v>477</v>
      </c>
      <c r="E233" s="10" t="s">
        <v>383</v>
      </c>
      <c r="F233" s="17">
        <v>0</v>
      </c>
      <c r="G233" s="8">
        <f t="shared" si="4"/>
        <v>67000</v>
      </c>
      <c r="H233" s="17">
        <v>67000</v>
      </c>
    </row>
    <row r="234" spans="1:8" ht="31.5">
      <c r="A234" s="26" t="s">
        <v>453</v>
      </c>
      <c r="B234" s="10" t="s">
        <v>76</v>
      </c>
      <c r="C234" s="10" t="s">
        <v>377</v>
      </c>
      <c r="D234" s="10" t="s">
        <v>478</v>
      </c>
      <c r="E234" s="10"/>
      <c r="F234" s="17">
        <v>0</v>
      </c>
      <c r="G234" s="8">
        <f t="shared" si="4"/>
        <v>50000</v>
      </c>
      <c r="H234" s="17">
        <f>H235</f>
        <v>50000</v>
      </c>
    </row>
    <row r="235" spans="1:8">
      <c r="A235" s="26" t="s">
        <v>24</v>
      </c>
      <c r="B235" s="10" t="s">
        <v>76</v>
      </c>
      <c r="C235" s="10" t="s">
        <v>377</v>
      </c>
      <c r="D235" s="10" t="s">
        <v>478</v>
      </c>
      <c r="E235" s="10" t="s">
        <v>379</v>
      </c>
      <c r="F235" s="17">
        <v>0</v>
      </c>
      <c r="G235" s="8">
        <f t="shared" si="4"/>
        <v>50000</v>
      </c>
      <c r="H235" s="17">
        <f>H236</f>
        <v>50000</v>
      </c>
    </row>
    <row r="236" spans="1:8">
      <c r="A236" s="26" t="s">
        <v>439</v>
      </c>
      <c r="B236" s="10" t="s">
        <v>76</v>
      </c>
      <c r="C236" s="10" t="s">
        <v>377</v>
      </c>
      <c r="D236" s="10" t="s">
        <v>478</v>
      </c>
      <c r="E236" s="10" t="s">
        <v>383</v>
      </c>
      <c r="F236" s="17">
        <v>0</v>
      </c>
      <c r="G236" s="8">
        <f t="shared" si="4"/>
        <v>50000</v>
      </c>
      <c r="H236" s="17">
        <v>50000</v>
      </c>
    </row>
    <row r="237" spans="1:8" ht="31.5" hidden="1">
      <c r="A237" s="26" t="s">
        <v>454</v>
      </c>
      <c r="B237" s="10" t="s">
        <v>76</v>
      </c>
      <c r="C237" s="10" t="s">
        <v>377</v>
      </c>
      <c r="D237" s="10" t="s">
        <v>479</v>
      </c>
      <c r="E237" s="10" t="s">
        <v>378</v>
      </c>
      <c r="F237" s="17">
        <v>0</v>
      </c>
      <c r="G237" s="8">
        <f t="shared" si="4"/>
        <v>0</v>
      </c>
      <c r="H237" s="17">
        <f>H238</f>
        <v>0</v>
      </c>
    </row>
    <row r="238" spans="1:8" hidden="1">
      <c r="A238" s="26" t="s">
        <v>24</v>
      </c>
      <c r="B238" s="10" t="s">
        <v>76</v>
      </c>
      <c r="C238" s="10" t="s">
        <v>377</v>
      </c>
      <c r="D238" s="10" t="s">
        <v>479</v>
      </c>
      <c r="E238" s="10" t="s">
        <v>379</v>
      </c>
      <c r="F238" s="17">
        <v>0</v>
      </c>
      <c r="G238" s="8">
        <f t="shared" si="4"/>
        <v>0</v>
      </c>
      <c r="H238" s="17">
        <f>H239</f>
        <v>0</v>
      </c>
    </row>
    <row r="239" spans="1:8" hidden="1">
      <c r="A239" s="26" t="s">
        <v>439</v>
      </c>
      <c r="B239" s="10" t="s">
        <v>76</v>
      </c>
      <c r="C239" s="10" t="s">
        <v>377</v>
      </c>
      <c r="D239" s="10" t="s">
        <v>479</v>
      </c>
      <c r="E239" s="10" t="s">
        <v>383</v>
      </c>
      <c r="F239" s="17">
        <v>0</v>
      </c>
      <c r="G239" s="8">
        <f t="shared" si="4"/>
        <v>0</v>
      </c>
      <c r="H239" s="17"/>
    </row>
    <row r="240" spans="1:8" ht="31.5">
      <c r="A240" s="26" t="s">
        <v>466</v>
      </c>
      <c r="B240" s="10" t="s">
        <v>76</v>
      </c>
      <c r="C240" s="10" t="s">
        <v>377</v>
      </c>
      <c r="D240" s="10" t="s">
        <v>480</v>
      </c>
      <c r="E240" s="10"/>
      <c r="F240" s="17">
        <v>0</v>
      </c>
      <c r="G240" s="8">
        <f t="shared" si="4"/>
        <v>1109050</v>
      </c>
      <c r="H240" s="17">
        <f>H241</f>
        <v>1109050</v>
      </c>
    </row>
    <row r="241" spans="1:8">
      <c r="A241" s="26" t="s">
        <v>24</v>
      </c>
      <c r="B241" s="10" t="s">
        <v>76</v>
      </c>
      <c r="C241" s="10" t="s">
        <v>377</v>
      </c>
      <c r="D241" s="10" t="s">
        <v>480</v>
      </c>
      <c r="E241" s="10" t="s">
        <v>379</v>
      </c>
      <c r="F241" s="17">
        <v>0</v>
      </c>
      <c r="G241" s="8">
        <f t="shared" si="4"/>
        <v>1109050</v>
      </c>
      <c r="H241" s="17">
        <f>H242</f>
        <v>1109050</v>
      </c>
    </row>
    <row r="242" spans="1:8" ht="31.5">
      <c r="A242" s="26" t="s">
        <v>46</v>
      </c>
      <c r="B242" s="10" t="s">
        <v>76</v>
      </c>
      <c r="C242" s="10" t="s">
        <v>377</v>
      </c>
      <c r="D242" s="10" t="s">
        <v>480</v>
      </c>
      <c r="E242" s="10" t="s">
        <v>380</v>
      </c>
      <c r="F242" s="17">
        <v>0</v>
      </c>
      <c r="G242" s="8">
        <f t="shared" si="4"/>
        <v>1109050</v>
      </c>
      <c r="H242" s="17">
        <v>1109050</v>
      </c>
    </row>
    <row r="243" spans="1:8" ht="50.25" customHeight="1">
      <c r="A243" s="15" t="s">
        <v>185</v>
      </c>
      <c r="B243" s="16" t="s">
        <v>76</v>
      </c>
      <c r="C243" s="7" t="s">
        <v>127</v>
      </c>
      <c r="D243" s="7" t="s">
        <v>186</v>
      </c>
      <c r="E243" s="7"/>
      <c r="F243" s="17">
        <f>F244</f>
        <v>79975823</v>
      </c>
      <c r="G243" s="8">
        <f t="shared" si="4"/>
        <v>1724864</v>
      </c>
      <c r="H243" s="17">
        <f>H244+H246</f>
        <v>81700687</v>
      </c>
    </row>
    <row r="244" spans="1:8" ht="20.25" customHeight="1">
      <c r="A244" s="15" t="s">
        <v>24</v>
      </c>
      <c r="B244" s="16" t="s">
        <v>76</v>
      </c>
      <c r="C244" s="7" t="s">
        <v>127</v>
      </c>
      <c r="D244" s="7" t="s">
        <v>186</v>
      </c>
      <c r="E244" s="7">
        <v>300</v>
      </c>
      <c r="F244" s="17">
        <f>F245</f>
        <v>79975823</v>
      </c>
      <c r="G244" s="8">
        <f t="shared" si="4"/>
        <v>1724864</v>
      </c>
      <c r="H244" s="17">
        <f>H245</f>
        <v>81700687</v>
      </c>
    </row>
    <row r="245" spans="1:8" ht="31.5">
      <c r="A245" s="15" t="s">
        <v>46</v>
      </c>
      <c r="B245" s="16" t="s">
        <v>76</v>
      </c>
      <c r="C245" s="7" t="s">
        <v>127</v>
      </c>
      <c r="D245" s="7" t="s">
        <v>186</v>
      </c>
      <c r="E245" s="7">
        <v>320</v>
      </c>
      <c r="F245" s="17">
        <v>79975823</v>
      </c>
      <c r="G245" s="8">
        <f t="shared" si="4"/>
        <v>1724864</v>
      </c>
      <c r="H245" s="17">
        <v>81700687</v>
      </c>
    </row>
    <row r="246" spans="1:8" hidden="1">
      <c r="A246" s="26" t="s">
        <v>18</v>
      </c>
      <c r="B246" s="16" t="s">
        <v>76</v>
      </c>
      <c r="C246" s="7" t="s">
        <v>127</v>
      </c>
      <c r="D246" s="7" t="s">
        <v>186</v>
      </c>
      <c r="E246" s="7">
        <v>800</v>
      </c>
      <c r="F246" s="17">
        <v>0</v>
      </c>
      <c r="G246" s="8">
        <f t="shared" si="4"/>
        <v>0</v>
      </c>
      <c r="H246" s="17">
        <f>H247</f>
        <v>0</v>
      </c>
    </row>
    <row r="247" spans="1:8" ht="47.25" hidden="1">
      <c r="A247" s="26" t="s">
        <v>36</v>
      </c>
      <c r="B247" s="16" t="s">
        <v>76</v>
      </c>
      <c r="C247" s="7" t="s">
        <v>127</v>
      </c>
      <c r="D247" s="7" t="s">
        <v>186</v>
      </c>
      <c r="E247" s="7">
        <v>810</v>
      </c>
      <c r="F247" s="17">
        <v>0</v>
      </c>
      <c r="G247" s="8">
        <f t="shared" si="4"/>
        <v>0</v>
      </c>
      <c r="H247" s="17"/>
    </row>
    <row r="248" spans="1:8" ht="31.5">
      <c r="A248" s="15" t="s">
        <v>181</v>
      </c>
      <c r="B248" s="16" t="s">
        <v>76</v>
      </c>
      <c r="C248" s="7" t="s">
        <v>127</v>
      </c>
      <c r="D248" s="7" t="s">
        <v>182</v>
      </c>
      <c r="E248" s="7"/>
      <c r="F248" s="17">
        <f>F249</f>
        <v>11531587</v>
      </c>
      <c r="G248" s="8">
        <f t="shared" si="4"/>
        <v>1387379</v>
      </c>
      <c r="H248" s="17">
        <f>H249</f>
        <v>12918966</v>
      </c>
    </row>
    <row r="249" spans="1:8">
      <c r="A249" s="15" t="s">
        <v>24</v>
      </c>
      <c r="B249" s="16" t="s">
        <v>76</v>
      </c>
      <c r="C249" s="7" t="s">
        <v>127</v>
      </c>
      <c r="D249" s="7" t="s">
        <v>182</v>
      </c>
      <c r="E249" s="7">
        <v>300</v>
      </c>
      <c r="F249" s="17">
        <f>F250</f>
        <v>11531587</v>
      </c>
      <c r="G249" s="8">
        <f t="shared" si="4"/>
        <v>1387379</v>
      </c>
      <c r="H249" s="17">
        <f>H250</f>
        <v>12918966</v>
      </c>
    </row>
    <row r="250" spans="1:8" ht="31.5">
      <c r="A250" s="15" t="s">
        <v>46</v>
      </c>
      <c r="B250" s="16" t="s">
        <v>76</v>
      </c>
      <c r="C250" s="7" t="s">
        <v>127</v>
      </c>
      <c r="D250" s="7" t="s">
        <v>182</v>
      </c>
      <c r="E250" s="7">
        <v>320</v>
      </c>
      <c r="F250" s="17">
        <v>11531587</v>
      </c>
      <c r="G250" s="8">
        <f t="shared" si="4"/>
        <v>1387379</v>
      </c>
      <c r="H250" s="17">
        <v>12918966</v>
      </c>
    </row>
    <row r="251" spans="1:8" ht="47.25">
      <c r="A251" s="15" t="s">
        <v>324</v>
      </c>
      <c r="B251" s="16" t="s">
        <v>76</v>
      </c>
      <c r="C251" s="7" t="s">
        <v>127</v>
      </c>
      <c r="D251" s="7" t="s">
        <v>184</v>
      </c>
      <c r="E251" s="7"/>
      <c r="F251" s="17">
        <f>F252</f>
        <v>619695</v>
      </c>
      <c r="G251" s="8">
        <f t="shared" si="4"/>
        <v>-49660</v>
      </c>
      <c r="H251" s="17">
        <f>H252</f>
        <v>570035</v>
      </c>
    </row>
    <row r="252" spans="1:8" ht="20.25" customHeight="1">
      <c r="A252" s="15" t="s">
        <v>24</v>
      </c>
      <c r="B252" s="16" t="s">
        <v>76</v>
      </c>
      <c r="C252" s="7" t="s">
        <v>127</v>
      </c>
      <c r="D252" s="7" t="s">
        <v>184</v>
      </c>
      <c r="E252" s="7">
        <v>300</v>
      </c>
      <c r="F252" s="17">
        <f>F253</f>
        <v>619695</v>
      </c>
      <c r="G252" s="8">
        <f t="shared" si="4"/>
        <v>-49660</v>
      </c>
      <c r="H252" s="17">
        <f>H253</f>
        <v>570035</v>
      </c>
    </row>
    <row r="253" spans="1:8" ht="36.75" customHeight="1">
      <c r="A253" s="15" t="s">
        <v>46</v>
      </c>
      <c r="B253" s="16" t="s">
        <v>76</v>
      </c>
      <c r="C253" s="7" t="s">
        <v>127</v>
      </c>
      <c r="D253" s="7" t="s">
        <v>184</v>
      </c>
      <c r="E253" s="7">
        <v>320</v>
      </c>
      <c r="F253" s="17">
        <v>619695</v>
      </c>
      <c r="G253" s="8">
        <f t="shared" si="4"/>
        <v>-49660</v>
      </c>
      <c r="H253" s="17">
        <v>570035</v>
      </c>
    </row>
    <row r="254" spans="1:8" ht="34.5" customHeight="1">
      <c r="A254" s="15" t="s">
        <v>503</v>
      </c>
      <c r="B254" s="16" t="s">
        <v>76</v>
      </c>
      <c r="C254" s="7" t="s">
        <v>127</v>
      </c>
      <c r="D254" s="7" t="s">
        <v>502</v>
      </c>
      <c r="E254" s="7"/>
      <c r="F254" s="17">
        <f>F255</f>
        <v>619695</v>
      </c>
      <c r="G254" s="8">
        <f t="shared" ref="G254:G256" si="5">H254-F254</f>
        <v>-553153</v>
      </c>
      <c r="H254" s="17">
        <f>H255</f>
        <v>66542</v>
      </c>
    </row>
    <row r="255" spans="1:8" ht="24" customHeight="1">
      <c r="A255" s="15" t="s">
        <v>24</v>
      </c>
      <c r="B255" s="16" t="s">
        <v>76</v>
      </c>
      <c r="C255" s="7" t="s">
        <v>127</v>
      </c>
      <c r="D255" s="7" t="s">
        <v>502</v>
      </c>
      <c r="E255" s="7">
        <v>300</v>
      </c>
      <c r="F255" s="17">
        <f>F256</f>
        <v>619695</v>
      </c>
      <c r="G255" s="8">
        <f t="shared" si="5"/>
        <v>-553153</v>
      </c>
      <c r="H255" s="17">
        <f>H256</f>
        <v>66542</v>
      </c>
    </row>
    <row r="256" spans="1:8" ht="31.5" customHeight="1">
      <c r="A256" s="15" t="s">
        <v>46</v>
      </c>
      <c r="B256" s="16" t="s">
        <v>76</v>
      </c>
      <c r="C256" s="7" t="s">
        <v>127</v>
      </c>
      <c r="D256" s="7" t="s">
        <v>502</v>
      </c>
      <c r="E256" s="7">
        <v>320</v>
      </c>
      <c r="F256" s="17">
        <v>619695</v>
      </c>
      <c r="G256" s="8">
        <f t="shared" si="5"/>
        <v>-553153</v>
      </c>
      <c r="H256" s="17">
        <v>66542</v>
      </c>
    </row>
    <row r="257" spans="1:8" ht="51.75" customHeight="1">
      <c r="A257" s="15" t="s">
        <v>505</v>
      </c>
      <c r="B257" s="16" t="s">
        <v>76</v>
      </c>
      <c r="C257" s="7" t="s">
        <v>127</v>
      </c>
      <c r="D257" s="7" t="s">
        <v>504</v>
      </c>
      <c r="E257" s="7"/>
      <c r="F257" s="17">
        <f>F258</f>
        <v>619695</v>
      </c>
      <c r="G257" s="8">
        <f t="shared" ref="G257:G259" si="6">H257-F257</f>
        <v>116227234</v>
      </c>
      <c r="H257" s="17">
        <f>H258</f>
        <v>116846929</v>
      </c>
    </row>
    <row r="258" spans="1:8" ht="21.75" customHeight="1">
      <c r="A258" s="15" t="s">
        <v>24</v>
      </c>
      <c r="B258" s="16" t="s">
        <v>76</v>
      </c>
      <c r="C258" s="7" t="s">
        <v>127</v>
      </c>
      <c r="D258" s="7" t="s">
        <v>504</v>
      </c>
      <c r="E258" s="7">
        <v>300</v>
      </c>
      <c r="F258" s="17">
        <f>F259</f>
        <v>619695</v>
      </c>
      <c r="G258" s="8">
        <f t="shared" si="6"/>
        <v>116227234</v>
      </c>
      <c r="H258" s="17">
        <f>H259</f>
        <v>116846929</v>
      </c>
    </row>
    <row r="259" spans="1:8" ht="32.25" customHeight="1">
      <c r="A259" s="15" t="s">
        <v>46</v>
      </c>
      <c r="B259" s="16" t="s">
        <v>76</v>
      </c>
      <c r="C259" s="7" t="s">
        <v>127</v>
      </c>
      <c r="D259" s="7" t="s">
        <v>504</v>
      </c>
      <c r="E259" s="7">
        <v>320</v>
      </c>
      <c r="F259" s="17">
        <v>619695</v>
      </c>
      <c r="G259" s="8">
        <f t="shared" si="6"/>
        <v>116227234</v>
      </c>
      <c r="H259" s="17">
        <v>116846929</v>
      </c>
    </row>
    <row r="260" spans="1:8" ht="62.25" customHeight="1">
      <c r="A260" s="15" t="s">
        <v>187</v>
      </c>
      <c r="B260" s="16" t="s">
        <v>76</v>
      </c>
      <c r="C260" s="7" t="s">
        <v>127</v>
      </c>
      <c r="D260" s="7" t="s">
        <v>188</v>
      </c>
      <c r="E260" s="7"/>
      <c r="F260" s="17">
        <f>F261</f>
        <v>1554381</v>
      </c>
      <c r="G260" s="8">
        <f t="shared" si="4"/>
        <v>112868</v>
      </c>
      <c r="H260" s="17">
        <f>H261</f>
        <v>1667249</v>
      </c>
    </row>
    <row r="261" spans="1:8" ht="18" customHeight="1">
      <c r="A261" s="15" t="s">
        <v>24</v>
      </c>
      <c r="B261" s="16" t="s">
        <v>76</v>
      </c>
      <c r="C261" s="7" t="s">
        <v>127</v>
      </c>
      <c r="D261" s="7" t="s">
        <v>188</v>
      </c>
      <c r="E261" s="7">
        <v>300</v>
      </c>
      <c r="F261" s="17">
        <f>F262</f>
        <v>1554381</v>
      </c>
      <c r="G261" s="8">
        <f t="shared" si="4"/>
        <v>112868</v>
      </c>
      <c r="H261" s="17">
        <f>H262</f>
        <v>1667249</v>
      </c>
    </row>
    <row r="262" spans="1:8" ht="32.25" customHeight="1">
      <c r="A262" s="15" t="s">
        <v>46</v>
      </c>
      <c r="B262" s="16" t="s">
        <v>76</v>
      </c>
      <c r="C262" s="7" t="s">
        <v>127</v>
      </c>
      <c r="D262" s="7" t="s">
        <v>188</v>
      </c>
      <c r="E262" s="7">
        <v>320</v>
      </c>
      <c r="F262" s="17">
        <v>1554381</v>
      </c>
      <c r="G262" s="8">
        <f t="shared" si="4"/>
        <v>112868</v>
      </c>
      <c r="H262" s="17">
        <v>1667249</v>
      </c>
    </row>
    <row r="263" spans="1:8" ht="36.75" customHeight="1">
      <c r="A263" s="15" t="s">
        <v>189</v>
      </c>
      <c r="B263" s="16" t="s">
        <v>76</v>
      </c>
      <c r="C263" s="7" t="s">
        <v>127</v>
      </c>
      <c r="D263" s="7" t="s">
        <v>190</v>
      </c>
      <c r="E263" s="7"/>
      <c r="F263" s="17">
        <f>F264</f>
        <v>55725152</v>
      </c>
      <c r="G263" s="8">
        <f t="shared" si="4"/>
        <v>-5699916</v>
      </c>
      <c r="H263" s="17">
        <f>H264</f>
        <v>50025236</v>
      </c>
    </row>
    <row r="264" spans="1:8" ht="16.5" customHeight="1">
      <c r="A264" s="15" t="s">
        <v>24</v>
      </c>
      <c r="B264" s="16" t="s">
        <v>76</v>
      </c>
      <c r="C264" s="7" t="s">
        <v>127</v>
      </c>
      <c r="D264" s="7" t="s">
        <v>190</v>
      </c>
      <c r="E264" s="7">
        <v>300</v>
      </c>
      <c r="F264" s="17">
        <f>F265</f>
        <v>55725152</v>
      </c>
      <c r="G264" s="8">
        <f t="shared" si="4"/>
        <v>-5699916</v>
      </c>
      <c r="H264" s="17">
        <f>H265</f>
        <v>50025236</v>
      </c>
    </row>
    <row r="265" spans="1:8" ht="30.75" customHeight="1">
      <c r="A265" s="15" t="s">
        <v>46</v>
      </c>
      <c r="B265" s="16" t="s">
        <v>76</v>
      </c>
      <c r="C265" s="7" t="s">
        <v>127</v>
      </c>
      <c r="D265" s="7" t="s">
        <v>190</v>
      </c>
      <c r="E265" s="7">
        <v>320</v>
      </c>
      <c r="F265" s="17">
        <v>55725152</v>
      </c>
      <c r="G265" s="8">
        <f t="shared" si="4"/>
        <v>-5699916</v>
      </c>
      <c r="H265" s="17">
        <v>50025236</v>
      </c>
    </row>
    <row r="266" spans="1:8" ht="34.5" customHeight="1">
      <c r="A266" s="15" t="s">
        <v>310</v>
      </c>
      <c r="B266" s="16" t="s">
        <v>76</v>
      </c>
      <c r="C266" s="16" t="s">
        <v>127</v>
      </c>
      <c r="D266" s="7" t="s">
        <v>311</v>
      </c>
      <c r="E266" s="7"/>
      <c r="F266" s="17">
        <f>F267</f>
        <v>880000</v>
      </c>
      <c r="G266" s="8">
        <f t="shared" si="4"/>
        <v>-115000</v>
      </c>
      <c r="H266" s="17">
        <f>H267</f>
        <v>765000</v>
      </c>
    </row>
    <row r="267" spans="1:8" ht="21" customHeight="1">
      <c r="A267" s="15" t="s">
        <v>24</v>
      </c>
      <c r="B267" s="16" t="s">
        <v>76</v>
      </c>
      <c r="C267" s="16" t="s">
        <v>127</v>
      </c>
      <c r="D267" s="7" t="s">
        <v>138</v>
      </c>
      <c r="E267" s="7">
        <v>300</v>
      </c>
      <c r="F267" s="17">
        <f>F268</f>
        <v>880000</v>
      </c>
      <c r="G267" s="8">
        <f t="shared" si="4"/>
        <v>-115000</v>
      </c>
      <c r="H267" s="17">
        <f>H268</f>
        <v>765000</v>
      </c>
    </row>
    <row r="268" spans="1:8" ht="32.25" customHeight="1">
      <c r="A268" s="15" t="s">
        <v>46</v>
      </c>
      <c r="B268" s="16" t="s">
        <v>76</v>
      </c>
      <c r="C268" s="16" t="s">
        <v>127</v>
      </c>
      <c r="D268" s="7" t="s">
        <v>138</v>
      </c>
      <c r="E268" s="7">
        <v>320</v>
      </c>
      <c r="F268" s="17">
        <v>880000</v>
      </c>
      <c r="G268" s="8">
        <f t="shared" si="4"/>
        <v>-115000</v>
      </c>
      <c r="H268" s="17">
        <v>765000</v>
      </c>
    </row>
    <row r="269" spans="1:8" ht="46.5" customHeight="1">
      <c r="A269" s="15" t="s">
        <v>302</v>
      </c>
      <c r="B269" s="16" t="s">
        <v>76</v>
      </c>
      <c r="C269" s="16" t="s">
        <v>127</v>
      </c>
      <c r="D269" s="7" t="s">
        <v>100</v>
      </c>
      <c r="E269" s="7"/>
      <c r="F269" s="17">
        <f>F270</f>
        <v>350000</v>
      </c>
      <c r="G269" s="8">
        <f t="shared" ref="G269:G272" si="7">H269-F269</f>
        <v>100000</v>
      </c>
      <c r="H269" s="17">
        <f>H270</f>
        <v>450000</v>
      </c>
    </row>
    <row r="270" spans="1:8" ht="31.5" customHeight="1">
      <c r="A270" s="15" t="s">
        <v>104</v>
      </c>
      <c r="B270" s="16" t="s">
        <v>76</v>
      </c>
      <c r="C270" s="16" t="s">
        <v>127</v>
      </c>
      <c r="D270" s="7" t="s">
        <v>102</v>
      </c>
      <c r="E270" s="7"/>
      <c r="F270" s="17">
        <f>F272</f>
        <v>350000</v>
      </c>
      <c r="G270" s="8">
        <f t="shared" si="7"/>
        <v>100000</v>
      </c>
      <c r="H270" s="17">
        <f>H272</f>
        <v>450000</v>
      </c>
    </row>
    <row r="271" spans="1:8" ht="21.75" customHeight="1">
      <c r="A271" s="15" t="s">
        <v>24</v>
      </c>
      <c r="B271" s="16" t="s">
        <v>76</v>
      </c>
      <c r="C271" s="16" t="s">
        <v>127</v>
      </c>
      <c r="D271" s="7" t="s">
        <v>102</v>
      </c>
      <c r="E271" s="7">
        <v>300</v>
      </c>
      <c r="F271" s="17">
        <f>F272</f>
        <v>350000</v>
      </c>
      <c r="G271" s="8">
        <f t="shared" si="7"/>
        <v>100000</v>
      </c>
      <c r="H271" s="17">
        <f>H272</f>
        <v>450000</v>
      </c>
    </row>
    <row r="272" spans="1:8" ht="32.25" customHeight="1">
      <c r="A272" s="15" t="s">
        <v>46</v>
      </c>
      <c r="B272" s="16" t="s">
        <v>76</v>
      </c>
      <c r="C272" s="16" t="s">
        <v>127</v>
      </c>
      <c r="D272" s="7" t="s">
        <v>102</v>
      </c>
      <c r="E272" s="7">
        <v>320</v>
      </c>
      <c r="F272" s="17">
        <v>350000</v>
      </c>
      <c r="G272" s="8">
        <f t="shared" si="7"/>
        <v>100000</v>
      </c>
      <c r="H272" s="17">
        <v>450000</v>
      </c>
    </row>
    <row r="273" spans="1:8" ht="30.75" customHeight="1">
      <c r="A273" s="15" t="s">
        <v>309</v>
      </c>
      <c r="B273" s="16" t="s">
        <v>76</v>
      </c>
      <c r="C273" s="7" t="s">
        <v>127</v>
      </c>
      <c r="D273" s="7" t="s">
        <v>183</v>
      </c>
      <c r="E273" s="7"/>
      <c r="F273" s="17">
        <f>F274</f>
        <v>103126826</v>
      </c>
      <c r="G273" s="8">
        <f t="shared" si="4"/>
        <v>116077</v>
      </c>
      <c r="H273" s="17">
        <f>H274</f>
        <v>103242903</v>
      </c>
    </row>
    <row r="274" spans="1:8">
      <c r="A274" s="15" t="s">
        <v>24</v>
      </c>
      <c r="B274" s="16" t="s">
        <v>76</v>
      </c>
      <c r="C274" s="7" t="s">
        <v>127</v>
      </c>
      <c r="D274" s="7" t="s">
        <v>183</v>
      </c>
      <c r="E274" s="7">
        <v>300</v>
      </c>
      <c r="F274" s="17">
        <f>F275</f>
        <v>103126826</v>
      </c>
      <c r="G274" s="8">
        <f t="shared" si="4"/>
        <v>116077</v>
      </c>
      <c r="H274" s="17">
        <f>H275</f>
        <v>103242903</v>
      </c>
    </row>
    <row r="275" spans="1:8" ht="31.5">
      <c r="A275" s="15" t="s">
        <v>46</v>
      </c>
      <c r="B275" s="16" t="s">
        <v>76</v>
      </c>
      <c r="C275" s="7" t="s">
        <v>127</v>
      </c>
      <c r="D275" s="7" t="s">
        <v>183</v>
      </c>
      <c r="E275" s="7">
        <v>320</v>
      </c>
      <c r="F275" s="17">
        <v>103126826</v>
      </c>
      <c r="G275" s="8">
        <f t="shared" si="4"/>
        <v>116077</v>
      </c>
      <c r="H275" s="17">
        <v>103242903</v>
      </c>
    </row>
    <row r="276" spans="1:8" ht="47.25" hidden="1">
      <c r="A276" s="26" t="s">
        <v>455</v>
      </c>
      <c r="B276" s="10" t="s">
        <v>76</v>
      </c>
      <c r="C276" s="10" t="s">
        <v>377</v>
      </c>
      <c r="D276" s="10" t="s">
        <v>481</v>
      </c>
      <c r="E276" s="10" t="s">
        <v>378</v>
      </c>
      <c r="F276" s="17">
        <v>0</v>
      </c>
      <c r="G276" s="8">
        <f t="shared" si="4"/>
        <v>0</v>
      </c>
      <c r="H276" s="17">
        <f>H277</f>
        <v>0</v>
      </c>
    </row>
    <row r="277" spans="1:8" hidden="1">
      <c r="A277" s="26" t="s">
        <v>24</v>
      </c>
      <c r="B277" s="10" t="s">
        <v>76</v>
      </c>
      <c r="C277" s="10" t="s">
        <v>377</v>
      </c>
      <c r="D277" s="10" t="s">
        <v>481</v>
      </c>
      <c r="E277" s="10" t="s">
        <v>379</v>
      </c>
      <c r="F277" s="17">
        <v>0</v>
      </c>
      <c r="G277" s="8">
        <f t="shared" si="4"/>
        <v>0</v>
      </c>
      <c r="H277" s="17">
        <f>H278</f>
        <v>0</v>
      </c>
    </row>
    <row r="278" spans="1:8" ht="31.5" hidden="1">
      <c r="A278" s="26" t="s">
        <v>46</v>
      </c>
      <c r="B278" s="10" t="s">
        <v>76</v>
      </c>
      <c r="C278" s="10" t="s">
        <v>377</v>
      </c>
      <c r="D278" s="10" t="s">
        <v>481</v>
      </c>
      <c r="E278" s="10" t="s">
        <v>380</v>
      </c>
      <c r="F278" s="17">
        <v>0</v>
      </c>
      <c r="G278" s="8">
        <f t="shared" si="4"/>
        <v>0</v>
      </c>
      <c r="H278" s="17"/>
    </row>
    <row r="279" spans="1:8" ht="110.25" hidden="1">
      <c r="A279" s="26" t="s">
        <v>456</v>
      </c>
      <c r="B279" s="10" t="s">
        <v>76</v>
      </c>
      <c r="C279" s="10" t="s">
        <v>377</v>
      </c>
      <c r="D279" s="10" t="s">
        <v>482</v>
      </c>
      <c r="E279" s="10" t="s">
        <v>378</v>
      </c>
      <c r="F279" s="17">
        <v>0</v>
      </c>
      <c r="G279" s="8">
        <f t="shared" si="4"/>
        <v>0</v>
      </c>
      <c r="H279" s="17">
        <f>H280</f>
        <v>0</v>
      </c>
    </row>
    <row r="280" spans="1:8" hidden="1">
      <c r="A280" s="26" t="s">
        <v>24</v>
      </c>
      <c r="B280" s="10" t="s">
        <v>76</v>
      </c>
      <c r="C280" s="10" t="s">
        <v>377</v>
      </c>
      <c r="D280" s="10" t="s">
        <v>482</v>
      </c>
      <c r="E280" s="10" t="s">
        <v>379</v>
      </c>
      <c r="F280" s="17">
        <v>0</v>
      </c>
      <c r="G280" s="8">
        <f t="shared" si="4"/>
        <v>0</v>
      </c>
      <c r="H280" s="17">
        <f>H281</f>
        <v>0</v>
      </c>
    </row>
    <row r="281" spans="1:8" ht="31.5" hidden="1">
      <c r="A281" s="26" t="s">
        <v>46</v>
      </c>
      <c r="B281" s="10" t="s">
        <v>76</v>
      </c>
      <c r="C281" s="10" t="s">
        <v>377</v>
      </c>
      <c r="D281" s="10" t="s">
        <v>482</v>
      </c>
      <c r="E281" s="10" t="s">
        <v>380</v>
      </c>
      <c r="F281" s="17">
        <v>0</v>
      </c>
      <c r="G281" s="8">
        <f t="shared" si="4"/>
        <v>0</v>
      </c>
      <c r="H281" s="17"/>
    </row>
    <row r="282" spans="1:8" ht="126" hidden="1">
      <c r="A282" s="26" t="s">
        <v>457</v>
      </c>
      <c r="B282" s="10" t="s">
        <v>76</v>
      </c>
      <c r="C282" s="10" t="s">
        <v>377</v>
      </c>
      <c r="D282" s="10" t="s">
        <v>483</v>
      </c>
      <c r="E282" s="10" t="s">
        <v>378</v>
      </c>
      <c r="F282" s="17">
        <v>0</v>
      </c>
      <c r="G282" s="8">
        <f t="shared" si="4"/>
        <v>0</v>
      </c>
      <c r="H282" s="17">
        <f>H283</f>
        <v>0</v>
      </c>
    </row>
    <row r="283" spans="1:8" hidden="1">
      <c r="A283" s="26" t="s">
        <v>24</v>
      </c>
      <c r="B283" s="10" t="s">
        <v>76</v>
      </c>
      <c r="C283" s="10" t="s">
        <v>377</v>
      </c>
      <c r="D283" s="10" t="s">
        <v>483</v>
      </c>
      <c r="E283" s="10" t="s">
        <v>379</v>
      </c>
      <c r="F283" s="17">
        <v>0</v>
      </c>
      <c r="G283" s="8">
        <f t="shared" si="4"/>
        <v>0</v>
      </c>
      <c r="H283" s="17">
        <f>H284</f>
        <v>0</v>
      </c>
    </row>
    <row r="284" spans="1:8" ht="31.5" hidden="1">
      <c r="A284" s="26" t="s">
        <v>46</v>
      </c>
      <c r="B284" s="10" t="s">
        <v>76</v>
      </c>
      <c r="C284" s="10" t="s">
        <v>377</v>
      </c>
      <c r="D284" s="10" t="s">
        <v>483</v>
      </c>
      <c r="E284" s="10" t="s">
        <v>380</v>
      </c>
      <c r="F284" s="17">
        <v>0</v>
      </c>
      <c r="G284" s="8">
        <f t="shared" si="4"/>
        <v>0</v>
      </c>
      <c r="H284" s="17"/>
    </row>
    <row r="285" spans="1:8" ht="48.75" customHeight="1">
      <c r="A285" s="15" t="s">
        <v>287</v>
      </c>
      <c r="B285" s="16" t="s">
        <v>76</v>
      </c>
      <c r="C285" s="7" t="s">
        <v>127</v>
      </c>
      <c r="D285" s="7" t="s">
        <v>81</v>
      </c>
      <c r="E285" s="7"/>
      <c r="F285" s="17">
        <f>F286</f>
        <v>700000</v>
      </c>
      <c r="G285" s="8">
        <f t="shared" si="4"/>
        <v>50000</v>
      </c>
      <c r="H285" s="17">
        <f>H286</f>
        <v>750000</v>
      </c>
    </row>
    <row r="286" spans="1:8" ht="31.5">
      <c r="A286" s="15" t="s">
        <v>126</v>
      </c>
      <c r="B286" s="16" t="s">
        <v>76</v>
      </c>
      <c r="C286" s="7" t="s">
        <v>127</v>
      </c>
      <c r="D286" s="7" t="s">
        <v>125</v>
      </c>
      <c r="E286" s="7"/>
      <c r="F286" s="17">
        <f>F287</f>
        <v>700000</v>
      </c>
      <c r="G286" s="8">
        <f t="shared" si="4"/>
        <v>50000</v>
      </c>
      <c r="H286" s="17">
        <f>H287</f>
        <v>750000</v>
      </c>
    </row>
    <row r="287" spans="1:8">
      <c r="A287" s="15" t="s">
        <v>24</v>
      </c>
      <c r="B287" s="16" t="s">
        <v>76</v>
      </c>
      <c r="C287" s="7" t="s">
        <v>127</v>
      </c>
      <c r="D287" s="7" t="s">
        <v>125</v>
      </c>
      <c r="E287" s="7">
        <v>300</v>
      </c>
      <c r="F287" s="17">
        <f>F288</f>
        <v>700000</v>
      </c>
      <c r="G287" s="8">
        <f t="shared" si="4"/>
        <v>50000</v>
      </c>
      <c r="H287" s="17">
        <f>H288</f>
        <v>750000</v>
      </c>
    </row>
    <row r="288" spans="1:8" ht="24" customHeight="1">
      <c r="A288" s="15" t="s">
        <v>38</v>
      </c>
      <c r="B288" s="16" t="s">
        <v>76</v>
      </c>
      <c r="C288" s="7" t="s">
        <v>127</v>
      </c>
      <c r="D288" s="7" t="s">
        <v>125</v>
      </c>
      <c r="E288" s="7">
        <v>310</v>
      </c>
      <c r="F288" s="17">
        <v>700000</v>
      </c>
      <c r="G288" s="8">
        <f t="shared" si="4"/>
        <v>50000</v>
      </c>
      <c r="H288" s="17">
        <v>750000</v>
      </c>
    </row>
    <row r="289" spans="1:8">
      <c r="A289" s="15" t="s">
        <v>351</v>
      </c>
      <c r="B289" s="16" t="s">
        <v>76</v>
      </c>
      <c r="C289" s="16" t="s">
        <v>127</v>
      </c>
      <c r="D289" s="7" t="s">
        <v>518</v>
      </c>
      <c r="E289" s="7"/>
      <c r="F289" s="17">
        <f>F290</f>
        <v>880000</v>
      </c>
      <c r="G289" s="8">
        <f t="shared" ref="G289:G294" si="8">H289-F289</f>
        <v>-565000</v>
      </c>
      <c r="H289" s="17">
        <f>H290</f>
        <v>315000</v>
      </c>
    </row>
    <row r="290" spans="1:8">
      <c r="A290" s="15" t="s">
        <v>24</v>
      </c>
      <c r="B290" s="16" t="s">
        <v>76</v>
      </c>
      <c r="C290" s="16" t="s">
        <v>127</v>
      </c>
      <c r="D290" s="7" t="s">
        <v>518</v>
      </c>
      <c r="E290" s="7">
        <v>300</v>
      </c>
      <c r="F290" s="17">
        <f>F291</f>
        <v>880000</v>
      </c>
      <c r="G290" s="8">
        <f t="shared" si="8"/>
        <v>-565000</v>
      </c>
      <c r="H290" s="17">
        <f>H291</f>
        <v>315000</v>
      </c>
    </row>
    <row r="291" spans="1:8" ht="31.5">
      <c r="A291" s="15" t="s">
        <v>46</v>
      </c>
      <c r="B291" s="16" t="s">
        <v>76</v>
      </c>
      <c r="C291" s="16" t="s">
        <v>127</v>
      </c>
      <c r="D291" s="7" t="s">
        <v>518</v>
      </c>
      <c r="E291" s="7">
        <v>320</v>
      </c>
      <c r="F291" s="17">
        <v>880000</v>
      </c>
      <c r="G291" s="8">
        <f t="shared" si="8"/>
        <v>-565000</v>
      </c>
      <c r="H291" s="17">
        <v>315000</v>
      </c>
    </row>
    <row r="292" spans="1:8">
      <c r="A292" s="15" t="s">
        <v>351</v>
      </c>
      <c r="B292" s="16" t="s">
        <v>76</v>
      </c>
      <c r="C292" s="16" t="s">
        <v>127</v>
      </c>
      <c r="D292" s="7" t="s">
        <v>519</v>
      </c>
      <c r="E292" s="7"/>
      <c r="F292" s="17">
        <f>F293</f>
        <v>950000</v>
      </c>
      <c r="G292" s="8">
        <f t="shared" si="8"/>
        <v>-650000</v>
      </c>
      <c r="H292" s="17">
        <f>H293</f>
        <v>300000</v>
      </c>
    </row>
    <row r="293" spans="1:8">
      <c r="A293" s="26" t="s">
        <v>24</v>
      </c>
      <c r="B293" s="16" t="s">
        <v>76</v>
      </c>
      <c r="C293" s="16" t="s">
        <v>127</v>
      </c>
      <c r="D293" s="7" t="s">
        <v>519</v>
      </c>
      <c r="E293" s="7">
        <v>300</v>
      </c>
      <c r="F293" s="17">
        <f>F294</f>
        <v>950000</v>
      </c>
      <c r="G293" s="8">
        <f t="shared" si="8"/>
        <v>-650000</v>
      </c>
      <c r="H293" s="17">
        <f>H294</f>
        <v>300000</v>
      </c>
    </row>
    <row r="294" spans="1:8">
      <c r="A294" s="26" t="s">
        <v>439</v>
      </c>
      <c r="B294" s="16" t="s">
        <v>76</v>
      </c>
      <c r="C294" s="16" t="s">
        <v>127</v>
      </c>
      <c r="D294" s="7" t="s">
        <v>519</v>
      </c>
      <c r="E294" s="7">
        <v>360</v>
      </c>
      <c r="F294" s="17">
        <v>950000</v>
      </c>
      <c r="G294" s="8">
        <f t="shared" si="8"/>
        <v>-650000</v>
      </c>
      <c r="H294" s="17">
        <v>300000</v>
      </c>
    </row>
    <row r="295" spans="1:8">
      <c r="A295" s="27" t="s">
        <v>60</v>
      </c>
      <c r="B295" s="11" t="s">
        <v>76</v>
      </c>
      <c r="C295" s="11" t="s">
        <v>251</v>
      </c>
      <c r="D295" s="11" t="s">
        <v>384</v>
      </c>
      <c r="E295" s="11" t="s">
        <v>378</v>
      </c>
      <c r="F295" s="17">
        <v>0</v>
      </c>
      <c r="G295" s="8">
        <f t="shared" ref="G295:G382" si="9">H295-F295</f>
        <v>2000000</v>
      </c>
      <c r="H295" s="17">
        <f>H296</f>
        <v>2000000</v>
      </c>
    </row>
    <row r="296" spans="1:8" ht="48" customHeight="1">
      <c r="A296" s="26" t="s">
        <v>185</v>
      </c>
      <c r="B296" s="10" t="s">
        <v>76</v>
      </c>
      <c r="C296" s="10" t="s">
        <v>251</v>
      </c>
      <c r="D296" s="10" t="s">
        <v>186</v>
      </c>
      <c r="E296" s="10"/>
      <c r="F296" s="17">
        <v>0</v>
      </c>
      <c r="G296" s="8">
        <f t="shared" si="9"/>
        <v>2000000</v>
      </c>
      <c r="H296" s="17">
        <f>H297</f>
        <v>2000000</v>
      </c>
    </row>
    <row r="297" spans="1:8" ht="21" customHeight="1">
      <c r="A297" s="26" t="s">
        <v>24</v>
      </c>
      <c r="B297" s="10" t="s">
        <v>76</v>
      </c>
      <c r="C297" s="10" t="s">
        <v>251</v>
      </c>
      <c r="D297" s="10" t="s">
        <v>186</v>
      </c>
      <c r="E297" s="10" t="s">
        <v>379</v>
      </c>
      <c r="F297" s="17">
        <v>0</v>
      </c>
      <c r="G297" s="8">
        <f t="shared" si="9"/>
        <v>2000000</v>
      </c>
      <c r="H297" s="17">
        <f>H298</f>
        <v>2000000</v>
      </c>
    </row>
    <row r="298" spans="1:8" ht="31.5">
      <c r="A298" s="26" t="s">
        <v>46</v>
      </c>
      <c r="B298" s="10" t="s">
        <v>76</v>
      </c>
      <c r="C298" s="10" t="s">
        <v>251</v>
      </c>
      <c r="D298" s="10" t="s">
        <v>186</v>
      </c>
      <c r="E298" s="10" t="s">
        <v>380</v>
      </c>
      <c r="F298" s="17">
        <v>0</v>
      </c>
      <c r="G298" s="8">
        <f t="shared" si="9"/>
        <v>2000000</v>
      </c>
      <c r="H298" s="17">
        <v>2000000</v>
      </c>
    </row>
    <row r="299" spans="1:8">
      <c r="A299" s="19" t="s">
        <v>47</v>
      </c>
      <c r="B299" s="13" t="s">
        <v>76</v>
      </c>
      <c r="C299" s="13" t="s">
        <v>248</v>
      </c>
      <c r="D299" s="4"/>
      <c r="E299" s="4"/>
      <c r="F299" s="14">
        <f>F300</f>
        <v>7098000</v>
      </c>
      <c r="G299" s="8">
        <f t="shared" si="9"/>
        <v>-4092000</v>
      </c>
      <c r="H299" s="14">
        <f>H300</f>
        <v>3006000</v>
      </c>
    </row>
    <row r="300" spans="1:8" ht="18.75" customHeight="1">
      <c r="A300" s="19" t="s">
        <v>70</v>
      </c>
      <c r="B300" s="13" t="s">
        <v>76</v>
      </c>
      <c r="C300" s="4" t="s">
        <v>249</v>
      </c>
      <c r="D300" s="4"/>
      <c r="E300" s="4"/>
      <c r="F300" s="14">
        <f>F301+F308</f>
        <v>7098000</v>
      </c>
      <c r="G300" s="8">
        <f t="shared" si="9"/>
        <v>-4092000</v>
      </c>
      <c r="H300" s="14">
        <f>H301+H308</f>
        <v>3006000</v>
      </c>
    </row>
    <row r="301" spans="1:8" ht="31.5">
      <c r="A301" s="15" t="s">
        <v>312</v>
      </c>
      <c r="B301" s="16" t="s">
        <v>76</v>
      </c>
      <c r="C301" s="7" t="s">
        <v>249</v>
      </c>
      <c r="D301" s="7" t="s">
        <v>129</v>
      </c>
      <c r="E301" s="7"/>
      <c r="F301" s="17">
        <f>F302</f>
        <v>6048000</v>
      </c>
      <c r="G301" s="8">
        <f t="shared" si="9"/>
        <v>-3092000</v>
      </c>
      <c r="H301" s="17">
        <f>H302+H305</f>
        <v>2956000</v>
      </c>
    </row>
    <row r="302" spans="1:8" ht="36.75" customHeight="1">
      <c r="A302" s="15" t="s">
        <v>267</v>
      </c>
      <c r="B302" s="16" t="s">
        <v>76</v>
      </c>
      <c r="C302" s="7" t="s">
        <v>249</v>
      </c>
      <c r="D302" s="7" t="s">
        <v>268</v>
      </c>
      <c r="E302" s="7"/>
      <c r="F302" s="17">
        <f>F303</f>
        <v>6048000</v>
      </c>
      <c r="G302" s="8">
        <f t="shared" si="9"/>
        <v>-3118000</v>
      </c>
      <c r="H302" s="17">
        <f>H303</f>
        <v>2930000</v>
      </c>
    </row>
    <row r="303" spans="1:8" ht="31.5">
      <c r="A303" s="15" t="s">
        <v>16</v>
      </c>
      <c r="B303" s="16" t="s">
        <v>76</v>
      </c>
      <c r="C303" s="7" t="s">
        <v>249</v>
      </c>
      <c r="D303" s="7" t="s">
        <v>268</v>
      </c>
      <c r="E303" s="7">
        <v>200</v>
      </c>
      <c r="F303" s="17">
        <f>F304</f>
        <v>6048000</v>
      </c>
      <c r="G303" s="8">
        <f t="shared" si="9"/>
        <v>-3118000</v>
      </c>
      <c r="H303" s="17">
        <f>H304</f>
        <v>2930000</v>
      </c>
    </row>
    <row r="304" spans="1:8" ht="36.75" customHeight="1">
      <c r="A304" s="15" t="s">
        <v>17</v>
      </c>
      <c r="B304" s="16" t="s">
        <v>76</v>
      </c>
      <c r="C304" s="7" t="s">
        <v>249</v>
      </c>
      <c r="D304" s="7" t="s">
        <v>268</v>
      </c>
      <c r="E304" s="7">
        <v>240</v>
      </c>
      <c r="F304" s="17">
        <v>6048000</v>
      </c>
      <c r="G304" s="8">
        <f t="shared" si="9"/>
        <v>-3118000</v>
      </c>
      <c r="H304" s="17">
        <v>2930000</v>
      </c>
    </row>
    <row r="305" spans="1:8" ht="31.5">
      <c r="A305" s="26" t="s">
        <v>458</v>
      </c>
      <c r="B305" s="10" t="s">
        <v>76</v>
      </c>
      <c r="C305" s="10" t="s">
        <v>385</v>
      </c>
      <c r="D305" s="10" t="s">
        <v>484</v>
      </c>
      <c r="E305" s="7"/>
      <c r="F305" s="17">
        <v>0</v>
      </c>
      <c r="G305" s="8"/>
      <c r="H305" s="17">
        <f>H306</f>
        <v>26000</v>
      </c>
    </row>
    <row r="306" spans="1:8" ht="31.5">
      <c r="A306" s="26" t="s">
        <v>16</v>
      </c>
      <c r="B306" s="10" t="s">
        <v>76</v>
      </c>
      <c r="C306" s="10" t="s">
        <v>385</v>
      </c>
      <c r="D306" s="10" t="s">
        <v>484</v>
      </c>
      <c r="E306" s="7">
        <v>200</v>
      </c>
      <c r="F306" s="17">
        <v>0</v>
      </c>
      <c r="G306" s="8"/>
      <c r="H306" s="17">
        <f>H307</f>
        <v>26000</v>
      </c>
    </row>
    <row r="307" spans="1:8" ht="34.5" customHeight="1">
      <c r="A307" s="26" t="s">
        <v>17</v>
      </c>
      <c r="B307" s="10" t="s">
        <v>76</v>
      </c>
      <c r="C307" s="10" t="s">
        <v>385</v>
      </c>
      <c r="D307" s="10" t="s">
        <v>484</v>
      </c>
      <c r="E307" s="7">
        <v>240</v>
      </c>
      <c r="F307" s="17">
        <v>0</v>
      </c>
      <c r="G307" s="8"/>
      <c r="H307" s="17">
        <v>26000</v>
      </c>
    </row>
    <row r="308" spans="1:8" ht="31.5">
      <c r="A308" s="15" t="s">
        <v>313</v>
      </c>
      <c r="B308" s="16" t="s">
        <v>76</v>
      </c>
      <c r="C308" s="7" t="s">
        <v>249</v>
      </c>
      <c r="D308" s="7" t="s">
        <v>131</v>
      </c>
      <c r="E308" s="7"/>
      <c r="F308" s="17">
        <f>F309</f>
        <v>1050000</v>
      </c>
      <c r="G308" s="8">
        <f t="shared" si="9"/>
        <v>-1000000</v>
      </c>
      <c r="H308" s="17">
        <f>H309</f>
        <v>50000</v>
      </c>
    </row>
    <row r="309" spans="1:8" ht="31.5">
      <c r="A309" s="15" t="s">
        <v>16</v>
      </c>
      <c r="B309" s="16" t="s">
        <v>76</v>
      </c>
      <c r="C309" s="7" t="s">
        <v>249</v>
      </c>
      <c r="D309" s="7" t="s">
        <v>131</v>
      </c>
      <c r="E309" s="7">
        <v>200</v>
      </c>
      <c r="F309" s="17">
        <f>F310</f>
        <v>1050000</v>
      </c>
      <c r="G309" s="8">
        <f t="shared" si="9"/>
        <v>-1000000</v>
      </c>
      <c r="H309" s="17">
        <f>H310</f>
        <v>50000</v>
      </c>
    </row>
    <row r="310" spans="1:8" ht="33.75" customHeight="1">
      <c r="A310" s="15" t="s">
        <v>17</v>
      </c>
      <c r="B310" s="16" t="s">
        <v>76</v>
      </c>
      <c r="C310" s="7" t="s">
        <v>249</v>
      </c>
      <c r="D310" s="7" t="s">
        <v>131</v>
      </c>
      <c r="E310" s="7">
        <v>240</v>
      </c>
      <c r="F310" s="17">
        <v>1050000</v>
      </c>
      <c r="G310" s="8">
        <f t="shared" si="9"/>
        <v>-1000000</v>
      </c>
      <c r="H310" s="17">
        <v>50000</v>
      </c>
    </row>
    <row r="311" spans="1:8" ht="19.5" customHeight="1">
      <c r="A311" s="19" t="s">
        <v>140</v>
      </c>
      <c r="B311" s="13" t="s">
        <v>76</v>
      </c>
      <c r="C311" s="4" t="s">
        <v>139</v>
      </c>
      <c r="D311" s="4"/>
      <c r="E311" s="4"/>
      <c r="F311" s="14">
        <f>F312</f>
        <v>1062000</v>
      </c>
      <c r="G311" s="8">
        <f t="shared" si="9"/>
        <v>21000</v>
      </c>
      <c r="H311" s="14">
        <f>H312</f>
        <v>1083000</v>
      </c>
    </row>
    <row r="312" spans="1:8" ht="31.5">
      <c r="A312" s="19" t="s">
        <v>142</v>
      </c>
      <c r="B312" s="13" t="s">
        <v>76</v>
      </c>
      <c r="C312" s="4" t="s">
        <v>141</v>
      </c>
      <c r="D312" s="4"/>
      <c r="E312" s="4"/>
      <c r="F312" s="14">
        <f>F313</f>
        <v>1062000</v>
      </c>
      <c r="G312" s="8">
        <f t="shared" si="9"/>
        <v>21000</v>
      </c>
      <c r="H312" s="14">
        <f>H313</f>
        <v>1083000</v>
      </c>
    </row>
    <row r="313" spans="1:8" ht="17.25" customHeight="1">
      <c r="A313" s="15" t="s">
        <v>191</v>
      </c>
      <c r="B313" s="16" t="s">
        <v>76</v>
      </c>
      <c r="C313" s="7" t="s">
        <v>141</v>
      </c>
      <c r="D313" s="7" t="s">
        <v>192</v>
      </c>
      <c r="E313" s="7"/>
      <c r="F313" s="17">
        <f>F314</f>
        <v>1062000</v>
      </c>
      <c r="G313" s="8">
        <f t="shared" si="9"/>
        <v>21000</v>
      </c>
      <c r="H313" s="17">
        <f>H314</f>
        <v>1083000</v>
      </c>
    </row>
    <row r="314" spans="1:8" ht="23.25" customHeight="1">
      <c r="A314" s="15" t="s">
        <v>325</v>
      </c>
      <c r="B314" s="16" t="s">
        <v>76</v>
      </c>
      <c r="C314" s="7" t="s">
        <v>141</v>
      </c>
      <c r="D314" s="7" t="s">
        <v>192</v>
      </c>
      <c r="E314" s="7">
        <v>700</v>
      </c>
      <c r="F314" s="17">
        <f>F315</f>
        <v>1062000</v>
      </c>
      <c r="G314" s="8">
        <f t="shared" si="9"/>
        <v>21000</v>
      </c>
      <c r="H314" s="17">
        <f>H315</f>
        <v>1083000</v>
      </c>
    </row>
    <row r="315" spans="1:8">
      <c r="A315" s="15" t="s">
        <v>193</v>
      </c>
      <c r="B315" s="16" t="s">
        <v>76</v>
      </c>
      <c r="C315" s="7" t="s">
        <v>141</v>
      </c>
      <c r="D315" s="7" t="s">
        <v>192</v>
      </c>
      <c r="E315" s="7">
        <v>730</v>
      </c>
      <c r="F315" s="17">
        <v>1062000</v>
      </c>
      <c r="G315" s="8">
        <f t="shared" si="9"/>
        <v>21000</v>
      </c>
      <c r="H315" s="17">
        <v>1083000</v>
      </c>
    </row>
    <row r="316" spans="1:8" ht="48.75" customHeight="1">
      <c r="A316" s="19" t="s">
        <v>143</v>
      </c>
      <c r="B316" s="13" t="s">
        <v>144</v>
      </c>
      <c r="C316" s="7"/>
      <c r="D316" s="7"/>
      <c r="E316" s="7"/>
      <c r="F316" s="14">
        <f>F317+F330+F346+F373+F378+F335</f>
        <v>50682711</v>
      </c>
      <c r="G316" s="8">
        <f t="shared" si="9"/>
        <v>-12416378</v>
      </c>
      <c r="H316" s="14">
        <f>H317+H330+H341+H346+H364+H369+H373+H378</f>
        <v>38266333</v>
      </c>
    </row>
    <row r="317" spans="1:8" ht="23.25" customHeight="1">
      <c r="A317" s="19" t="s">
        <v>12</v>
      </c>
      <c r="B317" s="13" t="s">
        <v>144</v>
      </c>
      <c r="C317" s="4" t="s">
        <v>331</v>
      </c>
      <c r="D317" s="7"/>
      <c r="E317" s="7"/>
      <c r="F317" s="14">
        <f>F318+F325</f>
        <v>6264000</v>
      </c>
      <c r="G317" s="8">
        <f t="shared" si="9"/>
        <v>-374000</v>
      </c>
      <c r="H317" s="14">
        <f>H318+H325</f>
        <v>5890000</v>
      </c>
    </row>
    <row r="318" spans="1:8" ht="63">
      <c r="A318" s="19" t="s">
        <v>50</v>
      </c>
      <c r="B318" s="13" t="s">
        <v>144</v>
      </c>
      <c r="C318" s="13" t="s">
        <v>333</v>
      </c>
      <c r="D318" s="4"/>
      <c r="E318" s="7"/>
      <c r="F318" s="14">
        <f>F319</f>
        <v>5914000</v>
      </c>
      <c r="G318" s="8">
        <f t="shared" si="9"/>
        <v>-374000</v>
      </c>
      <c r="H318" s="14">
        <f>H319</f>
        <v>5540000</v>
      </c>
    </row>
    <row r="319" spans="1:8" ht="51.75" customHeight="1">
      <c r="A319" s="15" t="s">
        <v>287</v>
      </c>
      <c r="B319" s="16" t="s">
        <v>144</v>
      </c>
      <c r="C319" s="16" t="s">
        <v>333</v>
      </c>
      <c r="D319" s="7" t="s">
        <v>81</v>
      </c>
      <c r="E319" s="7"/>
      <c r="F319" s="17">
        <f>F320</f>
        <v>5914000</v>
      </c>
      <c r="G319" s="8">
        <f t="shared" si="9"/>
        <v>-374000</v>
      </c>
      <c r="H319" s="17">
        <f>H320</f>
        <v>5540000</v>
      </c>
    </row>
    <row r="320" spans="1:8">
      <c r="A320" s="15" t="s">
        <v>13</v>
      </c>
      <c r="B320" s="16" t="s">
        <v>144</v>
      </c>
      <c r="C320" s="16" t="s">
        <v>333</v>
      </c>
      <c r="D320" s="7" t="s">
        <v>84</v>
      </c>
      <c r="E320" s="7"/>
      <c r="F320" s="17">
        <f>F321+F323</f>
        <v>5914000</v>
      </c>
      <c r="G320" s="8">
        <f t="shared" si="9"/>
        <v>-374000</v>
      </c>
      <c r="H320" s="17">
        <f>H321+H323</f>
        <v>5540000</v>
      </c>
    </row>
    <row r="321" spans="1:8" ht="68.25" customHeight="1">
      <c r="A321" s="15" t="s">
        <v>14</v>
      </c>
      <c r="B321" s="16" t="s">
        <v>144</v>
      </c>
      <c r="C321" s="16" t="s">
        <v>333</v>
      </c>
      <c r="D321" s="7" t="s">
        <v>84</v>
      </c>
      <c r="E321" s="7">
        <v>100</v>
      </c>
      <c r="F321" s="17">
        <f>F322</f>
        <v>5533500</v>
      </c>
      <c r="G321" s="8">
        <f t="shared" si="9"/>
        <v>-397900</v>
      </c>
      <c r="H321" s="17">
        <f>H322</f>
        <v>5135600</v>
      </c>
    </row>
    <row r="322" spans="1:8" ht="31.5">
      <c r="A322" s="15" t="s">
        <v>15</v>
      </c>
      <c r="B322" s="16" t="s">
        <v>144</v>
      </c>
      <c r="C322" s="16" t="s">
        <v>333</v>
      </c>
      <c r="D322" s="7" t="s">
        <v>84</v>
      </c>
      <c r="E322" s="7">
        <v>120</v>
      </c>
      <c r="F322" s="17">
        <v>5533500</v>
      </c>
      <c r="G322" s="8">
        <f t="shared" si="9"/>
        <v>-397900</v>
      </c>
      <c r="H322" s="17">
        <v>5135600</v>
      </c>
    </row>
    <row r="323" spans="1:8" ht="31.5">
      <c r="A323" s="15" t="s">
        <v>16</v>
      </c>
      <c r="B323" s="16" t="s">
        <v>144</v>
      </c>
      <c r="C323" s="16" t="s">
        <v>333</v>
      </c>
      <c r="D323" s="7" t="s">
        <v>84</v>
      </c>
      <c r="E323" s="7">
        <v>200</v>
      </c>
      <c r="F323" s="17">
        <f>F324</f>
        <v>380500</v>
      </c>
      <c r="G323" s="8">
        <f t="shared" si="9"/>
        <v>23900</v>
      </c>
      <c r="H323" s="17">
        <f>H324</f>
        <v>404400</v>
      </c>
    </row>
    <row r="324" spans="1:8" ht="30" customHeight="1">
      <c r="A324" s="15" t="s">
        <v>17</v>
      </c>
      <c r="B324" s="16" t="s">
        <v>144</v>
      </c>
      <c r="C324" s="16" t="s">
        <v>333</v>
      </c>
      <c r="D324" s="7" t="s">
        <v>84</v>
      </c>
      <c r="E324" s="7">
        <v>240</v>
      </c>
      <c r="F324" s="17">
        <v>380500</v>
      </c>
      <c r="G324" s="8">
        <f t="shared" si="9"/>
        <v>23900</v>
      </c>
      <c r="H324" s="17">
        <v>404400</v>
      </c>
    </row>
    <row r="325" spans="1:8" s="3" customFormat="1" ht="20.25" customHeight="1">
      <c r="A325" s="19" t="s">
        <v>21</v>
      </c>
      <c r="B325" s="13" t="s">
        <v>144</v>
      </c>
      <c r="C325" s="13" t="s">
        <v>89</v>
      </c>
      <c r="D325" s="4"/>
      <c r="E325" s="4"/>
      <c r="F325" s="14">
        <f>F326</f>
        <v>350000</v>
      </c>
      <c r="G325" s="8">
        <f t="shared" si="9"/>
        <v>0</v>
      </c>
      <c r="H325" s="14">
        <f>H326</f>
        <v>350000</v>
      </c>
    </row>
    <row r="326" spans="1:8" ht="18.75" customHeight="1">
      <c r="A326" s="15" t="s">
        <v>191</v>
      </c>
      <c r="B326" s="16"/>
      <c r="C326" s="16"/>
      <c r="D326" s="7"/>
      <c r="E326" s="7"/>
      <c r="F326" s="17">
        <f>F327</f>
        <v>350000</v>
      </c>
      <c r="G326" s="8">
        <f t="shared" si="9"/>
        <v>0</v>
      </c>
      <c r="H326" s="17">
        <f>H327</f>
        <v>350000</v>
      </c>
    </row>
    <row r="327" spans="1:8" ht="66" customHeight="1">
      <c r="A327" s="18" t="s">
        <v>346</v>
      </c>
      <c r="B327" s="16" t="s">
        <v>144</v>
      </c>
      <c r="C327" s="16" t="s">
        <v>89</v>
      </c>
      <c r="D327" s="7" t="s">
        <v>350</v>
      </c>
      <c r="E327" s="7"/>
      <c r="F327" s="17">
        <f>F328</f>
        <v>350000</v>
      </c>
      <c r="G327" s="8">
        <f t="shared" si="9"/>
        <v>0</v>
      </c>
      <c r="H327" s="17">
        <f>H328</f>
        <v>350000</v>
      </c>
    </row>
    <row r="328" spans="1:8" ht="22.5" customHeight="1">
      <c r="A328" s="15" t="s">
        <v>22</v>
      </c>
      <c r="B328" s="16" t="s">
        <v>144</v>
      </c>
      <c r="C328" s="16" t="s">
        <v>89</v>
      </c>
      <c r="D328" s="7" t="s">
        <v>350</v>
      </c>
      <c r="E328" s="7">
        <v>500</v>
      </c>
      <c r="F328" s="17">
        <f>F329</f>
        <v>350000</v>
      </c>
      <c r="G328" s="8">
        <f t="shared" si="9"/>
        <v>0</v>
      </c>
      <c r="H328" s="17">
        <f>H329</f>
        <v>350000</v>
      </c>
    </row>
    <row r="329" spans="1:8" ht="21" customHeight="1">
      <c r="A329" s="15" t="s">
        <v>23</v>
      </c>
      <c r="B329" s="16" t="s">
        <v>144</v>
      </c>
      <c r="C329" s="16" t="s">
        <v>89</v>
      </c>
      <c r="D329" s="7" t="s">
        <v>350</v>
      </c>
      <c r="E329" s="7">
        <v>540</v>
      </c>
      <c r="F329" s="17">
        <v>350000</v>
      </c>
      <c r="G329" s="8">
        <f t="shared" si="9"/>
        <v>0</v>
      </c>
      <c r="H329" s="17">
        <v>350000</v>
      </c>
    </row>
    <row r="330" spans="1:8" ht="20.25" customHeight="1">
      <c r="A330" s="19" t="s">
        <v>194</v>
      </c>
      <c r="B330" s="13" t="s">
        <v>144</v>
      </c>
      <c r="C330" s="13" t="s">
        <v>340</v>
      </c>
      <c r="D330" s="4"/>
      <c r="E330" s="4"/>
      <c r="F330" s="14">
        <f>F331</f>
        <v>336215</v>
      </c>
      <c r="G330" s="8">
        <f t="shared" si="9"/>
        <v>42976</v>
      </c>
      <c r="H330" s="14">
        <f>H331</f>
        <v>379191</v>
      </c>
    </row>
    <row r="331" spans="1:8">
      <c r="A331" s="19" t="s">
        <v>195</v>
      </c>
      <c r="B331" s="13" t="s">
        <v>144</v>
      </c>
      <c r="C331" s="13" t="s">
        <v>341</v>
      </c>
      <c r="D331" s="4"/>
      <c r="E331" s="4"/>
      <c r="F331" s="14">
        <f>F332</f>
        <v>336215</v>
      </c>
      <c r="G331" s="8">
        <f t="shared" si="9"/>
        <v>42976</v>
      </c>
      <c r="H331" s="14">
        <f>H332</f>
        <v>379191</v>
      </c>
    </row>
    <row r="332" spans="1:8" ht="34.5" customHeight="1">
      <c r="A332" s="15" t="s">
        <v>326</v>
      </c>
      <c r="B332" s="16" t="s">
        <v>144</v>
      </c>
      <c r="C332" s="16" t="s">
        <v>341</v>
      </c>
      <c r="D332" s="7" t="s">
        <v>196</v>
      </c>
      <c r="E332" s="7"/>
      <c r="F332" s="17">
        <f>F333</f>
        <v>336215</v>
      </c>
      <c r="G332" s="8">
        <f t="shared" si="9"/>
        <v>42976</v>
      </c>
      <c r="H332" s="17">
        <f>H333</f>
        <v>379191</v>
      </c>
    </row>
    <row r="333" spans="1:8" ht="19.5" customHeight="1">
      <c r="A333" s="15" t="s">
        <v>22</v>
      </c>
      <c r="B333" s="16" t="s">
        <v>144</v>
      </c>
      <c r="C333" s="16" t="s">
        <v>341</v>
      </c>
      <c r="D333" s="7" t="s">
        <v>196</v>
      </c>
      <c r="E333" s="7">
        <v>500</v>
      </c>
      <c r="F333" s="17">
        <f>F334</f>
        <v>336215</v>
      </c>
      <c r="G333" s="8">
        <f t="shared" si="9"/>
        <v>42976</v>
      </c>
      <c r="H333" s="17">
        <f>H334</f>
        <v>379191</v>
      </c>
    </row>
    <row r="334" spans="1:8">
      <c r="A334" s="15" t="s">
        <v>25</v>
      </c>
      <c r="B334" s="16" t="s">
        <v>144</v>
      </c>
      <c r="C334" s="16" t="s">
        <v>341</v>
      </c>
      <c r="D334" s="7" t="s">
        <v>196</v>
      </c>
      <c r="E334" s="7">
        <v>530</v>
      </c>
      <c r="F334" s="17">
        <v>336215</v>
      </c>
      <c r="G334" s="8">
        <f t="shared" si="9"/>
        <v>42976</v>
      </c>
      <c r="H334" s="17">
        <v>379191</v>
      </c>
    </row>
    <row r="335" spans="1:8" ht="31.5" hidden="1">
      <c r="A335" s="19" t="s">
        <v>29</v>
      </c>
      <c r="B335" s="13" t="s">
        <v>144</v>
      </c>
      <c r="C335" s="13" t="s">
        <v>95</v>
      </c>
      <c r="D335" s="13"/>
      <c r="E335" s="7"/>
      <c r="F335" s="14">
        <f>F336</f>
        <v>0</v>
      </c>
      <c r="G335" s="8">
        <f t="shared" si="9"/>
        <v>0</v>
      </c>
      <c r="H335" s="14">
        <f>H336</f>
        <v>0</v>
      </c>
    </row>
    <row r="336" spans="1:8" ht="47.25" hidden="1">
      <c r="A336" s="19" t="s">
        <v>30</v>
      </c>
      <c r="B336" s="13" t="s">
        <v>144</v>
      </c>
      <c r="C336" s="13" t="s">
        <v>96</v>
      </c>
      <c r="D336" s="13"/>
      <c r="E336" s="7"/>
      <c r="F336" s="14">
        <f>F337</f>
        <v>0</v>
      </c>
      <c r="G336" s="8">
        <f t="shared" si="9"/>
        <v>0</v>
      </c>
      <c r="H336" s="14">
        <f>H337</f>
        <v>0</v>
      </c>
    </row>
    <row r="337" spans="1:8" ht="47.25" hidden="1">
      <c r="A337" s="15" t="s">
        <v>292</v>
      </c>
      <c r="B337" s="16" t="s">
        <v>144</v>
      </c>
      <c r="C337" s="16" t="s">
        <v>96</v>
      </c>
      <c r="D337" s="7" t="s">
        <v>97</v>
      </c>
      <c r="E337" s="7"/>
      <c r="F337" s="17">
        <f>F338</f>
        <v>0</v>
      </c>
      <c r="G337" s="8">
        <f t="shared" si="9"/>
        <v>0</v>
      </c>
      <c r="H337" s="17">
        <f>H338</f>
        <v>0</v>
      </c>
    </row>
    <row r="338" spans="1:8" ht="31.5" hidden="1">
      <c r="A338" s="15" t="s">
        <v>293</v>
      </c>
      <c r="B338" s="16" t="s">
        <v>144</v>
      </c>
      <c r="C338" s="16" t="s">
        <v>96</v>
      </c>
      <c r="D338" s="7" t="s">
        <v>98</v>
      </c>
      <c r="E338" s="7"/>
      <c r="F338" s="17">
        <f>F339</f>
        <v>0</v>
      </c>
      <c r="G338" s="8">
        <f t="shared" si="9"/>
        <v>0</v>
      </c>
      <c r="H338" s="17">
        <f>H339</f>
        <v>0</v>
      </c>
    </row>
    <row r="339" spans="1:8" hidden="1">
      <c r="A339" s="15" t="s">
        <v>22</v>
      </c>
      <c r="B339" s="16" t="s">
        <v>144</v>
      </c>
      <c r="C339" s="16" t="s">
        <v>96</v>
      </c>
      <c r="D339" s="7" t="s">
        <v>98</v>
      </c>
      <c r="E339" s="7">
        <v>500</v>
      </c>
      <c r="F339" s="17">
        <f>F340</f>
        <v>0</v>
      </c>
      <c r="G339" s="8">
        <f t="shared" si="9"/>
        <v>0</v>
      </c>
      <c r="H339" s="17">
        <f>H340</f>
        <v>0</v>
      </c>
    </row>
    <row r="340" spans="1:8" hidden="1">
      <c r="A340" s="15" t="s">
        <v>23</v>
      </c>
      <c r="B340" s="16" t="s">
        <v>144</v>
      </c>
      <c r="C340" s="16" t="s">
        <v>96</v>
      </c>
      <c r="D340" s="7" t="s">
        <v>98</v>
      </c>
      <c r="E340" s="7">
        <v>540</v>
      </c>
      <c r="F340" s="17"/>
      <c r="G340" s="8">
        <f t="shared" si="9"/>
        <v>0</v>
      </c>
      <c r="H340" s="17"/>
    </row>
    <row r="341" spans="1:8" hidden="1">
      <c r="A341" s="27" t="s">
        <v>459</v>
      </c>
      <c r="B341" s="11" t="s">
        <v>144</v>
      </c>
      <c r="C341" s="11" t="s">
        <v>386</v>
      </c>
      <c r="D341" s="11" t="s">
        <v>485</v>
      </c>
      <c r="E341" s="11" t="s">
        <v>378</v>
      </c>
      <c r="F341" s="17">
        <v>0</v>
      </c>
      <c r="G341" s="8">
        <f t="shared" si="9"/>
        <v>0</v>
      </c>
      <c r="H341" s="14">
        <f>H342</f>
        <v>0</v>
      </c>
    </row>
    <row r="342" spans="1:8" hidden="1">
      <c r="A342" s="26" t="s">
        <v>48</v>
      </c>
      <c r="B342" s="10" t="s">
        <v>144</v>
      </c>
      <c r="C342" s="10" t="s">
        <v>387</v>
      </c>
      <c r="D342" s="10" t="s">
        <v>485</v>
      </c>
      <c r="E342" s="10" t="s">
        <v>378</v>
      </c>
      <c r="F342" s="17">
        <v>0</v>
      </c>
      <c r="G342" s="8">
        <f t="shared" si="9"/>
        <v>0</v>
      </c>
      <c r="H342" s="17">
        <f>H343</f>
        <v>0</v>
      </c>
    </row>
    <row r="343" spans="1:8" ht="31.5" hidden="1">
      <c r="A343" s="26" t="s">
        <v>444</v>
      </c>
      <c r="B343" s="10" t="s">
        <v>144</v>
      </c>
      <c r="C343" s="10" t="s">
        <v>387</v>
      </c>
      <c r="D343" s="10" t="s">
        <v>368</v>
      </c>
      <c r="E343" s="10" t="s">
        <v>378</v>
      </c>
      <c r="F343" s="17">
        <v>0</v>
      </c>
      <c r="G343" s="8">
        <f t="shared" si="9"/>
        <v>0</v>
      </c>
      <c r="H343" s="17">
        <f>H344</f>
        <v>0</v>
      </c>
    </row>
    <row r="344" spans="1:8" hidden="1">
      <c r="A344" s="26" t="s">
        <v>22</v>
      </c>
      <c r="B344" s="10" t="s">
        <v>144</v>
      </c>
      <c r="C344" s="10" t="s">
        <v>387</v>
      </c>
      <c r="D344" s="10" t="s">
        <v>368</v>
      </c>
      <c r="E344" s="10" t="s">
        <v>388</v>
      </c>
      <c r="F344" s="17">
        <v>0</v>
      </c>
      <c r="G344" s="8">
        <f t="shared" si="9"/>
        <v>0</v>
      </c>
      <c r="H344" s="17">
        <f>H345</f>
        <v>0</v>
      </c>
    </row>
    <row r="345" spans="1:8" hidden="1">
      <c r="A345" s="26" t="s">
        <v>460</v>
      </c>
      <c r="B345" s="10" t="s">
        <v>144</v>
      </c>
      <c r="C345" s="10" t="s">
        <v>387</v>
      </c>
      <c r="D345" s="10" t="s">
        <v>368</v>
      </c>
      <c r="E345" s="10" t="s">
        <v>389</v>
      </c>
      <c r="F345" s="17">
        <v>0</v>
      </c>
      <c r="G345" s="8">
        <f t="shared" si="9"/>
        <v>0</v>
      </c>
      <c r="H345" s="17"/>
    </row>
    <row r="346" spans="1:8" hidden="1">
      <c r="A346" s="19" t="s">
        <v>37</v>
      </c>
      <c r="B346" s="13" t="s">
        <v>144</v>
      </c>
      <c r="C346" s="13" t="s">
        <v>336</v>
      </c>
      <c r="D346" s="4"/>
      <c r="E346" s="4"/>
      <c r="F346" s="14">
        <f>F347</f>
        <v>7690000</v>
      </c>
      <c r="G346" s="8">
        <f t="shared" si="9"/>
        <v>-7690000</v>
      </c>
      <c r="H346" s="14">
        <f>H347</f>
        <v>0</v>
      </c>
    </row>
    <row r="347" spans="1:8" hidden="1">
      <c r="A347" s="19" t="s">
        <v>39</v>
      </c>
      <c r="B347" s="13" t="s">
        <v>144</v>
      </c>
      <c r="C347" s="13" t="s">
        <v>337</v>
      </c>
      <c r="D347" s="4"/>
      <c r="E347" s="4"/>
      <c r="F347" s="14">
        <f>F348+F358</f>
        <v>7690000</v>
      </c>
      <c r="G347" s="8">
        <f t="shared" si="9"/>
        <v>-7690000</v>
      </c>
      <c r="H347" s="14">
        <f>H348+H355+H358+H361</f>
        <v>0</v>
      </c>
    </row>
    <row r="348" spans="1:8" ht="47.25" hidden="1">
      <c r="A348" s="15" t="s">
        <v>314</v>
      </c>
      <c r="B348" s="16" t="s">
        <v>144</v>
      </c>
      <c r="C348" s="16" t="s">
        <v>337</v>
      </c>
      <c r="D348" s="7" t="s">
        <v>114</v>
      </c>
      <c r="E348" s="7"/>
      <c r="F348" s="17">
        <f>F349+F352</f>
        <v>2360000</v>
      </c>
      <c r="G348" s="8">
        <f t="shared" si="9"/>
        <v>-2360000</v>
      </c>
      <c r="H348" s="17">
        <f>H349+H352</f>
        <v>0</v>
      </c>
    </row>
    <row r="349" spans="1:8" hidden="1">
      <c r="A349" s="15" t="s">
        <v>117</v>
      </c>
      <c r="B349" s="16" t="s">
        <v>144</v>
      </c>
      <c r="C349" s="16" t="s">
        <v>337</v>
      </c>
      <c r="D349" s="7" t="s">
        <v>116</v>
      </c>
      <c r="E349" s="7"/>
      <c r="F349" s="17">
        <f>F350</f>
        <v>2360000</v>
      </c>
      <c r="G349" s="8">
        <f t="shared" si="9"/>
        <v>-2360000</v>
      </c>
      <c r="H349" s="17">
        <f>H350</f>
        <v>0</v>
      </c>
    </row>
    <row r="350" spans="1:8" ht="21.75" hidden="1" customHeight="1">
      <c r="A350" s="15" t="s">
        <v>22</v>
      </c>
      <c r="B350" s="16" t="s">
        <v>144</v>
      </c>
      <c r="C350" s="16" t="s">
        <v>337</v>
      </c>
      <c r="D350" s="7" t="s">
        <v>116</v>
      </c>
      <c r="E350" s="7">
        <v>500</v>
      </c>
      <c r="F350" s="17">
        <f>F351</f>
        <v>2360000</v>
      </c>
      <c r="G350" s="8">
        <f t="shared" si="9"/>
        <v>-2360000</v>
      </c>
      <c r="H350" s="17">
        <f>H351</f>
        <v>0</v>
      </c>
    </row>
    <row r="351" spans="1:8" ht="21.75" hidden="1" customHeight="1">
      <c r="A351" s="15" t="s">
        <v>23</v>
      </c>
      <c r="B351" s="16" t="s">
        <v>144</v>
      </c>
      <c r="C351" s="16" t="s">
        <v>337</v>
      </c>
      <c r="D351" s="7" t="s">
        <v>116</v>
      </c>
      <c r="E351" s="7">
        <v>540</v>
      </c>
      <c r="F351" s="17">
        <v>2360000</v>
      </c>
      <c r="G351" s="8">
        <f t="shared" si="9"/>
        <v>-2360000</v>
      </c>
      <c r="H351" s="17"/>
    </row>
    <row r="352" spans="1:8" ht="31.5" hidden="1">
      <c r="A352" s="15" t="s">
        <v>315</v>
      </c>
      <c r="B352" s="16" t="s">
        <v>144</v>
      </c>
      <c r="C352" s="16" t="s">
        <v>337</v>
      </c>
      <c r="D352" s="7" t="s">
        <v>118</v>
      </c>
      <c r="E352" s="7"/>
      <c r="F352" s="17">
        <f>F353</f>
        <v>0</v>
      </c>
      <c r="G352" s="8">
        <f t="shared" si="9"/>
        <v>0</v>
      </c>
      <c r="H352" s="17">
        <f>H353</f>
        <v>0</v>
      </c>
    </row>
    <row r="353" spans="1:8" hidden="1">
      <c r="A353" s="15" t="s">
        <v>22</v>
      </c>
      <c r="B353" s="16" t="s">
        <v>144</v>
      </c>
      <c r="C353" s="16" t="s">
        <v>337</v>
      </c>
      <c r="D353" s="7" t="s">
        <v>118</v>
      </c>
      <c r="E353" s="7">
        <v>500</v>
      </c>
      <c r="F353" s="17">
        <f>F354</f>
        <v>0</v>
      </c>
      <c r="G353" s="8">
        <f t="shared" si="9"/>
        <v>0</v>
      </c>
      <c r="H353" s="17">
        <f>H354</f>
        <v>0</v>
      </c>
    </row>
    <row r="354" spans="1:8" ht="18.75" hidden="1" customHeight="1">
      <c r="A354" s="15" t="s">
        <v>23</v>
      </c>
      <c r="B354" s="16" t="s">
        <v>144</v>
      </c>
      <c r="C354" s="16" t="s">
        <v>337</v>
      </c>
      <c r="D354" s="7" t="s">
        <v>118</v>
      </c>
      <c r="E354" s="7">
        <v>540</v>
      </c>
      <c r="F354" s="17"/>
      <c r="G354" s="8">
        <f t="shared" si="9"/>
        <v>0</v>
      </c>
      <c r="H354" s="17"/>
    </row>
    <row r="355" spans="1:8" ht="52.5" hidden="1" customHeight="1">
      <c r="A355" s="26" t="s">
        <v>461</v>
      </c>
      <c r="B355" s="10" t="s">
        <v>144</v>
      </c>
      <c r="C355" s="10" t="s">
        <v>40</v>
      </c>
      <c r="D355" s="10" t="s">
        <v>486</v>
      </c>
      <c r="E355" s="10" t="s">
        <v>378</v>
      </c>
      <c r="F355" s="17">
        <v>0</v>
      </c>
      <c r="G355" s="8">
        <f t="shared" si="9"/>
        <v>0</v>
      </c>
      <c r="H355" s="17">
        <f>H356</f>
        <v>0</v>
      </c>
    </row>
    <row r="356" spans="1:8" ht="18.75" hidden="1" customHeight="1">
      <c r="A356" s="26" t="s">
        <v>22</v>
      </c>
      <c r="B356" s="10" t="s">
        <v>144</v>
      </c>
      <c r="C356" s="10" t="s">
        <v>40</v>
      </c>
      <c r="D356" s="10" t="s">
        <v>486</v>
      </c>
      <c r="E356" s="10" t="s">
        <v>388</v>
      </c>
      <c r="F356" s="17">
        <v>0</v>
      </c>
      <c r="G356" s="8">
        <f t="shared" si="9"/>
        <v>0</v>
      </c>
      <c r="H356" s="17">
        <f>H357</f>
        <v>0</v>
      </c>
    </row>
    <row r="357" spans="1:8" ht="18.75" hidden="1" customHeight="1">
      <c r="A357" s="26" t="s">
        <v>460</v>
      </c>
      <c r="B357" s="10" t="s">
        <v>144</v>
      </c>
      <c r="C357" s="10" t="s">
        <v>40</v>
      </c>
      <c r="D357" s="10" t="s">
        <v>486</v>
      </c>
      <c r="E357" s="10" t="s">
        <v>389</v>
      </c>
      <c r="F357" s="17">
        <v>0</v>
      </c>
      <c r="G357" s="8">
        <f t="shared" si="9"/>
        <v>0</v>
      </c>
      <c r="H357" s="17"/>
    </row>
    <row r="358" spans="1:8" ht="48" hidden="1" customHeight="1">
      <c r="A358" s="15" t="s">
        <v>305</v>
      </c>
      <c r="B358" s="16" t="s">
        <v>144</v>
      </c>
      <c r="C358" s="16" t="s">
        <v>337</v>
      </c>
      <c r="D358" s="7" t="s">
        <v>120</v>
      </c>
      <c r="E358" s="7"/>
      <c r="F358" s="17">
        <f>F359</f>
        <v>5330000</v>
      </c>
      <c r="G358" s="8">
        <f t="shared" si="9"/>
        <v>-5330000</v>
      </c>
      <c r="H358" s="17">
        <f>H359</f>
        <v>0</v>
      </c>
    </row>
    <row r="359" spans="1:8" ht="21.75" hidden="1" customHeight="1">
      <c r="A359" s="15" t="s">
        <v>22</v>
      </c>
      <c r="B359" s="16" t="s">
        <v>144</v>
      </c>
      <c r="C359" s="16" t="s">
        <v>337</v>
      </c>
      <c r="D359" s="7" t="s">
        <v>170</v>
      </c>
      <c r="E359" s="7">
        <v>500</v>
      </c>
      <c r="F359" s="17">
        <f>F360</f>
        <v>5330000</v>
      </c>
      <c r="G359" s="8">
        <f t="shared" si="9"/>
        <v>-5330000</v>
      </c>
      <c r="H359" s="17">
        <f>H360</f>
        <v>0</v>
      </c>
    </row>
    <row r="360" spans="1:8" ht="21.75" hidden="1" customHeight="1">
      <c r="A360" s="15" t="s">
        <v>23</v>
      </c>
      <c r="B360" s="16" t="s">
        <v>144</v>
      </c>
      <c r="C360" s="16" t="s">
        <v>337</v>
      </c>
      <c r="D360" s="7" t="s">
        <v>170</v>
      </c>
      <c r="E360" s="7">
        <v>540</v>
      </c>
      <c r="F360" s="17">
        <v>5330000</v>
      </c>
      <c r="G360" s="8">
        <f t="shared" si="9"/>
        <v>-5330000</v>
      </c>
      <c r="H360" s="17"/>
    </row>
    <row r="361" spans="1:8" ht="50.25" hidden="1" customHeight="1">
      <c r="A361" s="26" t="s">
        <v>462</v>
      </c>
      <c r="B361" s="10" t="s">
        <v>144</v>
      </c>
      <c r="C361" s="10" t="s">
        <v>40</v>
      </c>
      <c r="D361" s="10" t="s">
        <v>487</v>
      </c>
      <c r="E361" s="10" t="s">
        <v>378</v>
      </c>
      <c r="F361" s="17">
        <v>0</v>
      </c>
      <c r="G361" s="8">
        <f t="shared" si="9"/>
        <v>0</v>
      </c>
      <c r="H361" s="17">
        <f>H362</f>
        <v>0</v>
      </c>
    </row>
    <row r="362" spans="1:8" ht="19.5" hidden="1" customHeight="1">
      <c r="A362" s="26" t="s">
        <v>22</v>
      </c>
      <c r="B362" s="10" t="s">
        <v>144</v>
      </c>
      <c r="C362" s="10" t="s">
        <v>40</v>
      </c>
      <c r="D362" s="10" t="s">
        <v>487</v>
      </c>
      <c r="E362" s="10" t="s">
        <v>388</v>
      </c>
      <c r="F362" s="17">
        <v>0</v>
      </c>
      <c r="G362" s="8">
        <f t="shared" si="9"/>
        <v>0</v>
      </c>
      <c r="H362" s="17">
        <f>H363</f>
        <v>0</v>
      </c>
    </row>
    <row r="363" spans="1:8" ht="17.25" hidden="1" customHeight="1">
      <c r="A363" s="26" t="s">
        <v>460</v>
      </c>
      <c r="B363" s="10" t="s">
        <v>144</v>
      </c>
      <c r="C363" s="10" t="s">
        <v>40</v>
      </c>
      <c r="D363" s="10" t="s">
        <v>487</v>
      </c>
      <c r="E363" s="10" t="s">
        <v>389</v>
      </c>
      <c r="F363" s="17">
        <v>0</v>
      </c>
      <c r="G363" s="8">
        <f t="shared" si="9"/>
        <v>0</v>
      </c>
      <c r="H363" s="17"/>
    </row>
    <row r="364" spans="1:8" ht="20.25" hidden="1" customHeight="1">
      <c r="A364" s="27" t="s">
        <v>463</v>
      </c>
      <c r="B364" s="11" t="s">
        <v>144</v>
      </c>
      <c r="C364" s="11" t="s">
        <v>390</v>
      </c>
      <c r="D364" s="11" t="s">
        <v>485</v>
      </c>
      <c r="E364" s="11" t="s">
        <v>378</v>
      </c>
      <c r="F364" s="14">
        <v>0</v>
      </c>
      <c r="G364" s="9">
        <f t="shared" si="9"/>
        <v>0</v>
      </c>
      <c r="H364" s="14">
        <f>H365</f>
        <v>0</v>
      </c>
    </row>
    <row r="365" spans="1:8" ht="17.25" hidden="1" customHeight="1">
      <c r="A365" s="26" t="s">
        <v>43</v>
      </c>
      <c r="B365" s="10" t="s">
        <v>144</v>
      </c>
      <c r="C365" s="10" t="s">
        <v>391</v>
      </c>
      <c r="D365" s="10" t="s">
        <v>485</v>
      </c>
      <c r="E365" s="10" t="s">
        <v>378</v>
      </c>
      <c r="F365" s="17">
        <v>0</v>
      </c>
      <c r="G365" s="8">
        <f t="shared" si="9"/>
        <v>0</v>
      </c>
      <c r="H365" s="17">
        <f>H366</f>
        <v>0</v>
      </c>
    </row>
    <row r="366" spans="1:8" ht="35.25" hidden="1" customHeight="1">
      <c r="A366" s="26" t="s">
        <v>464</v>
      </c>
      <c r="B366" s="10" t="s">
        <v>144</v>
      </c>
      <c r="C366" s="10" t="s">
        <v>391</v>
      </c>
      <c r="D366" s="10" t="s">
        <v>488</v>
      </c>
      <c r="E366" s="10" t="s">
        <v>378</v>
      </c>
      <c r="F366" s="17">
        <v>0</v>
      </c>
      <c r="G366" s="8">
        <f t="shared" si="9"/>
        <v>0</v>
      </c>
      <c r="H366" s="17">
        <f>H367</f>
        <v>0</v>
      </c>
    </row>
    <row r="367" spans="1:8" ht="17.25" hidden="1" customHeight="1">
      <c r="A367" s="26" t="s">
        <v>22</v>
      </c>
      <c r="B367" s="10" t="s">
        <v>144</v>
      </c>
      <c r="C367" s="10" t="s">
        <v>391</v>
      </c>
      <c r="D367" s="10" t="s">
        <v>488</v>
      </c>
      <c r="E367" s="10" t="s">
        <v>388</v>
      </c>
      <c r="F367" s="17">
        <v>0</v>
      </c>
      <c r="G367" s="8">
        <f t="shared" si="9"/>
        <v>0</v>
      </c>
      <c r="H367" s="17">
        <f>H368</f>
        <v>0</v>
      </c>
    </row>
    <row r="368" spans="1:8" ht="17.25" hidden="1" customHeight="1">
      <c r="A368" s="26" t="s">
        <v>460</v>
      </c>
      <c r="B368" s="10" t="s">
        <v>144</v>
      </c>
      <c r="C368" s="10" t="s">
        <v>391</v>
      </c>
      <c r="D368" s="10" t="s">
        <v>488</v>
      </c>
      <c r="E368" s="10" t="s">
        <v>389</v>
      </c>
      <c r="F368" s="17">
        <v>0</v>
      </c>
      <c r="G368" s="8">
        <f t="shared" si="9"/>
        <v>0</v>
      </c>
      <c r="H368" s="17"/>
    </row>
    <row r="369" spans="1:8" ht="19.5" hidden="1" customHeight="1">
      <c r="A369" s="27" t="s">
        <v>465</v>
      </c>
      <c r="B369" s="11" t="s">
        <v>144</v>
      </c>
      <c r="C369" s="11" t="s">
        <v>393</v>
      </c>
      <c r="D369" s="11" t="s">
        <v>485</v>
      </c>
      <c r="E369" s="11" t="s">
        <v>378</v>
      </c>
      <c r="F369" s="14">
        <v>0</v>
      </c>
      <c r="G369" s="8">
        <f t="shared" si="9"/>
        <v>0</v>
      </c>
      <c r="H369" s="14">
        <f>H371</f>
        <v>0</v>
      </c>
    </row>
    <row r="370" spans="1:8" ht="19.5" hidden="1" customHeight="1">
      <c r="A370" s="26" t="s">
        <v>45</v>
      </c>
      <c r="B370" s="10" t="s">
        <v>144</v>
      </c>
      <c r="C370" s="10" t="s">
        <v>377</v>
      </c>
      <c r="D370" s="10" t="s">
        <v>485</v>
      </c>
      <c r="E370" s="10" t="s">
        <v>378</v>
      </c>
      <c r="F370" s="17">
        <v>0</v>
      </c>
      <c r="G370" s="8">
        <f t="shared" si="9"/>
        <v>0</v>
      </c>
      <c r="H370" s="17">
        <f>H371</f>
        <v>0</v>
      </c>
    </row>
    <row r="371" spans="1:8" ht="54" hidden="1" customHeight="1">
      <c r="A371" s="26" t="s">
        <v>324</v>
      </c>
      <c r="B371" s="10" t="s">
        <v>144</v>
      </c>
      <c r="C371" s="10" t="s">
        <v>377</v>
      </c>
      <c r="D371" s="10" t="s">
        <v>184</v>
      </c>
      <c r="E371" s="10" t="s">
        <v>378</v>
      </c>
      <c r="F371" s="17">
        <v>0</v>
      </c>
      <c r="G371" s="8">
        <f t="shared" si="9"/>
        <v>0</v>
      </c>
      <c r="H371" s="17">
        <f>H372</f>
        <v>0</v>
      </c>
    </row>
    <row r="372" spans="1:8" ht="19.5" hidden="1" customHeight="1">
      <c r="A372" s="26" t="s">
        <v>22</v>
      </c>
      <c r="B372" s="10" t="s">
        <v>144</v>
      </c>
      <c r="C372" s="10" t="s">
        <v>377</v>
      </c>
      <c r="D372" s="10" t="s">
        <v>184</v>
      </c>
      <c r="E372" s="10" t="s">
        <v>388</v>
      </c>
      <c r="F372" s="17">
        <v>0</v>
      </c>
      <c r="G372" s="8">
        <f t="shared" si="9"/>
        <v>0</v>
      </c>
      <c r="H372" s="17"/>
    </row>
    <row r="373" spans="1:8">
      <c r="A373" s="19" t="s">
        <v>73</v>
      </c>
      <c r="B373" s="13" t="s">
        <v>144</v>
      </c>
      <c r="C373" s="13" t="s">
        <v>145</v>
      </c>
      <c r="D373" s="7"/>
      <c r="E373" s="7"/>
      <c r="F373" s="14">
        <f>F374</f>
        <v>2000000</v>
      </c>
      <c r="G373" s="8">
        <f t="shared" si="9"/>
        <v>300000</v>
      </c>
      <c r="H373" s="14">
        <f>H374</f>
        <v>2300000</v>
      </c>
    </row>
    <row r="374" spans="1:8">
      <c r="A374" s="19" t="s">
        <v>74</v>
      </c>
      <c r="B374" s="13" t="s">
        <v>144</v>
      </c>
      <c r="C374" s="13" t="s">
        <v>146</v>
      </c>
      <c r="D374" s="4"/>
      <c r="E374" s="4"/>
      <c r="F374" s="14">
        <f>F375</f>
        <v>2000000</v>
      </c>
      <c r="G374" s="8">
        <f t="shared" si="9"/>
        <v>300000</v>
      </c>
      <c r="H374" s="14">
        <f>H375</f>
        <v>2300000</v>
      </c>
    </row>
    <row r="375" spans="1:8" ht="49.5" customHeight="1">
      <c r="A375" s="15" t="s">
        <v>316</v>
      </c>
      <c r="B375" s="16" t="s">
        <v>144</v>
      </c>
      <c r="C375" s="16" t="s">
        <v>146</v>
      </c>
      <c r="D375" s="7" t="s">
        <v>197</v>
      </c>
      <c r="E375" s="4"/>
      <c r="F375" s="17">
        <f>F376</f>
        <v>2000000</v>
      </c>
      <c r="G375" s="8">
        <f t="shared" si="9"/>
        <v>300000</v>
      </c>
      <c r="H375" s="17">
        <f>H376</f>
        <v>2300000</v>
      </c>
    </row>
    <row r="376" spans="1:8" ht="37.5" customHeight="1">
      <c r="A376" s="15" t="s">
        <v>34</v>
      </c>
      <c r="B376" s="16" t="s">
        <v>144</v>
      </c>
      <c r="C376" s="16" t="s">
        <v>146</v>
      </c>
      <c r="D376" s="7" t="s">
        <v>197</v>
      </c>
      <c r="E376" s="7">
        <v>600</v>
      </c>
      <c r="F376" s="17">
        <f>F377</f>
        <v>2000000</v>
      </c>
      <c r="G376" s="8">
        <f t="shared" si="9"/>
        <v>300000</v>
      </c>
      <c r="H376" s="17">
        <f>H377</f>
        <v>2300000</v>
      </c>
    </row>
    <row r="377" spans="1:8">
      <c r="A377" s="15" t="s">
        <v>51</v>
      </c>
      <c r="B377" s="16" t="s">
        <v>144</v>
      </c>
      <c r="C377" s="16" t="s">
        <v>146</v>
      </c>
      <c r="D377" s="7" t="s">
        <v>197</v>
      </c>
      <c r="E377" s="7">
        <v>620</v>
      </c>
      <c r="F377" s="17">
        <v>2000000</v>
      </c>
      <c r="G377" s="8">
        <f t="shared" si="9"/>
        <v>300000</v>
      </c>
      <c r="H377" s="17">
        <v>2300000</v>
      </c>
    </row>
    <row r="378" spans="1:8" ht="47.25">
      <c r="A378" s="19" t="s">
        <v>148</v>
      </c>
      <c r="B378" s="13" t="s">
        <v>144</v>
      </c>
      <c r="C378" s="13" t="s">
        <v>147</v>
      </c>
      <c r="D378" s="4"/>
      <c r="E378" s="4"/>
      <c r="F378" s="14">
        <f>F379+F383</f>
        <v>34392496</v>
      </c>
      <c r="G378" s="8">
        <f t="shared" si="9"/>
        <v>-4695354</v>
      </c>
      <c r="H378" s="14">
        <f>H379+H383</f>
        <v>29697142</v>
      </c>
    </row>
    <row r="379" spans="1:8" ht="47.25">
      <c r="A379" s="19" t="s">
        <v>149</v>
      </c>
      <c r="B379" s="13" t="s">
        <v>144</v>
      </c>
      <c r="C379" s="13" t="s">
        <v>250</v>
      </c>
      <c r="D379" s="4"/>
      <c r="E379" s="4"/>
      <c r="F379" s="14">
        <f>F380</f>
        <v>34392496</v>
      </c>
      <c r="G379" s="8">
        <f t="shared" si="9"/>
        <v>-4695354</v>
      </c>
      <c r="H379" s="14">
        <f>H380+H387</f>
        <v>29697142</v>
      </c>
    </row>
    <row r="380" spans="1:8" ht="63">
      <c r="A380" s="15" t="s">
        <v>150</v>
      </c>
      <c r="B380" s="16" t="s">
        <v>144</v>
      </c>
      <c r="C380" s="16" t="s">
        <v>250</v>
      </c>
      <c r="D380" s="20" t="s">
        <v>344</v>
      </c>
      <c r="E380" s="7"/>
      <c r="F380" s="17">
        <f>F381</f>
        <v>34392496</v>
      </c>
      <c r="G380" s="8">
        <f t="shared" si="9"/>
        <v>-4695354</v>
      </c>
      <c r="H380" s="17">
        <f>H381</f>
        <v>29697142</v>
      </c>
    </row>
    <row r="381" spans="1:8">
      <c r="A381" s="15" t="s">
        <v>22</v>
      </c>
      <c r="B381" s="16" t="s">
        <v>144</v>
      </c>
      <c r="C381" s="16" t="s">
        <v>250</v>
      </c>
      <c r="D381" s="20" t="s">
        <v>344</v>
      </c>
      <c r="E381" s="7">
        <v>500</v>
      </c>
      <c r="F381" s="17">
        <f>F382</f>
        <v>34392496</v>
      </c>
      <c r="G381" s="8">
        <f t="shared" si="9"/>
        <v>-4695354</v>
      </c>
      <c r="H381" s="17">
        <f>H382</f>
        <v>29697142</v>
      </c>
    </row>
    <row r="382" spans="1:8">
      <c r="A382" s="15" t="s">
        <v>198</v>
      </c>
      <c r="B382" s="16" t="s">
        <v>144</v>
      </c>
      <c r="C382" s="16" t="s">
        <v>250</v>
      </c>
      <c r="D382" s="20" t="s">
        <v>344</v>
      </c>
      <c r="E382" s="7">
        <v>510</v>
      </c>
      <c r="F382" s="17">
        <v>34392496</v>
      </c>
      <c r="G382" s="8">
        <f t="shared" si="9"/>
        <v>-4695354</v>
      </c>
      <c r="H382" s="17">
        <v>29697142</v>
      </c>
    </row>
    <row r="383" spans="1:8" s="3" customFormat="1" ht="23.25" hidden="1" customHeight="1">
      <c r="A383" s="19" t="s">
        <v>348</v>
      </c>
      <c r="B383" s="13" t="s">
        <v>144</v>
      </c>
      <c r="C383" s="13" t="s">
        <v>347</v>
      </c>
      <c r="D383" s="21"/>
      <c r="E383" s="4"/>
      <c r="F383" s="14">
        <f>F384</f>
        <v>0</v>
      </c>
      <c r="G383" s="8">
        <f t="shared" ref="G383:G520" si="10">H383-F383</f>
        <v>0</v>
      </c>
      <c r="H383" s="14">
        <f>H384</f>
        <v>0</v>
      </c>
    </row>
    <row r="384" spans="1:8" hidden="1">
      <c r="A384" s="15" t="s">
        <v>191</v>
      </c>
      <c r="B384" s="16" t="s">
        <v>349</v>
      </c>
      <c r="C384" s="16" t="s">
        <v>347</v>
      </c>
      <c r="D384" s="20" t="s">
        <v>350</v>
      </c>
      <c r="E384" s="7"/>
      <c r="F384" s="17">
        <f>F385</f>
        <v>0</v>
      </c>
      <c r="G384" s="8">
        <f t="shared" si="10"/>
        <v>0</v>
      </c>
      <c r="H384" s="17">
        <f>H385</f>
        <v>0</v>
      </c>
    </row>
    <row r="385" spans="1:8" hidden="1">
      <c r="A385" s="15" t="s">
        <v>22</v>
      </c>
      <c r="B385" s="16" t="s">
        <v>349</v>
      </c>
      <c r="C385" s="16" t="s">
        <v>347</v>
      </c>
      <c r="D385" s="20" t="s">
        <v>350</v>
      </c>
      <c r="E385" s="7">
        <v>500</v>
      </c>
      <c r="F385" s="17">
        <f>F386</f>
        <v>0</v>
      </c>
      <c r="G385" s="8">
        <f t="shared" si="10"/>
        <v>0</v>
      </c>
      <c r="H385" s="17">
        <f>H386</f>
        <v>0</v>
      </c>
    </row>
    <row r="386" spans="1:8" hidden="1">
      <c r="A386" s="15" t="s">
        <v>23</v>
      </c>
      <c r="B386" s="16" t="s">
        <v>349</v>
      </c>
      <c r="C386" s="16" t="s">
        <v>347</v>
      </c>
      <c r="D386" s="20" t="s">
        <v>350</v>
      </c>
      <c r="E386" s="7">
        <v>540</v>
      </c>
      <c r="F386" s="17"/>
      <c r="G386" s="8">
        <f t="shared" si="10"/>
        <v>0</v>
      </c>
      <c r="H386" s="17"/>
    </row>
    <row r="387" spans="1:8" ht="48.75" hidden="1" customHeight="1">
      <c r="A387" s="15" t="s">
        <v>497</v>
      </c>
      <c r="B387" s="16" t="s">
        <v>144</v>
      </c>
      <c r="C387" s="16" t="s">
        <v>250</v>
      </c>
      <c r="D387" s="20" t="s">
        <v>498</v>
      </c>
      <c r="E387" s="7"/>
      <c r="F387" s="17">
        <v>0</v>
      </c>
      <c r="G387" s="8"/>
      <c r="H387" s="17">
        <f>H388</f>
        <v>0</v>
      </c>
    </row>
    <row r="388" spans="1:8" hidden="1">
      <c r="A388" s="15" t="s">
        <v>22</v>
      </c>
      <c r="B388" s="16" t="s">
        <v>144</v>
      </c>
      <c r="C388" s="16" t="s">
        <v>250</v>
      </c>
      <c r="D388" s="20" t="s">
        <v>498</v>
      </c>
      <c r="E388" s="7">
        <v>500</v>
      </c>
      <c r="F388" s="17">
        <v>0</v>
      </c>
      <c r="G388" s="8">
        <f t="shared" ref="G388:G389" si="11">H388-F388</f>
        <v>0</v>
      </c>
      <c r="H388" s="17">
        <f>H389</f>
        <v>0</v>
      </c>
    </row>
    <row r="389" spans="1:8" hidden="1">
      <c r="A389" s="15" t="s">
        <v>198</v>
      </c>
      <c r="B389" s="16" t="s">
        <v>144</v>
      </c>
      <c r="C389" s="16" t="s">
        <v>250</v>
      </c>
      <c r="D389" s="20" t="s">
        <v>498</v>
      </c>
      <c r="E389" s="7">
        <v>510</v>
      </c>
      <c r="F389" s="17">
        <v>0</v>
      </c>
      <c r="G389" s="8">
        <f t="shared" si="11"/>
        <v>0</v>
      </c>
      <c r="H389" s="17"/>
    </row>
    <row r="390" spans="1:8" ht="52.5" customHeight="1">
      <c r="A390" s="19" t="s">
        <v>151</v>
      </c>
      <c r="B390" s="13" t="s">
        <v>152</v>
      </c>
      <c r="C390" s="16"/>
      <c r="D390" s="20"/>
      <c r="E390" s="7"/>
      <c r="F390" s="14">
        <f>F391</f>
        <v>13300000</v>
      </c>
      <c r="G390" s="8">
        <f t="shared" si="10"/>
        <v>1173000</v>
      </c>
      <c r="H390" s="14">
        <f>H391</f>
        <v>14473000</v>
      </c>
    </row>
    <row r="391" spans="1:8">
      <c r="A391" s="19" t="s">
        <v>26</v>
      </c>
      <c r="B391" s="13" t="s">
        <v>152</v>
      </c>
      <c r="C391" s="13" t="s">
        <v>122</v>
      </c>
      <c r="D391" s="21"/>
      <c r="E391" s="4"/>
      <c r="F391" s="14">
        <f>F392</f>
        <v>13300000</v>
      </c>
      <c r="G391" s="8">
        <f t="shared" si="10"/>
        <v>1173000</v>
      </c>
      <c r="H391" s="14">
        <f>H392+H412</f>
        <v>14473000</v>
      </c>
    </row>
    <row r="392" spans="1:8">
      <c r="A392" s="19" t="s">
        <v>56</v>
      </c>
      <c r="B392" s="13" t="s">
        <v>152</v>
      </c>
      <c r="C392" s="13" t="s">
        <v>153</v>
      </c>
      <c r="D392" s="21"/>
      <c r="E392" s="4"/>
      <c r="F392" s="14">
        <f>F399</f>
        <v>13300000</v>
      </c>
      <c r="G392" s="8">
        <f t="shared" si="10"/>
        <v>1173000</v>
      </c>
      <c r="H392" s="14">
        <f>H393+H396+H399+H409</f>
        <v>14473000</v>
      </c>
    </row>
    <row r="393" spans="1:8" ht="70.5" hidden="1" customHeight="1">
      <c r="A393" s="26" t="s">
        <v>291</v>
      </c>
      <c r="B393" s="10" t="s">
        <v>152</v>
      </c>
      <c r="C393" s="10" t="s">
        <v>57</v>
      </c>
      <c r="D393" s="10" t="s">
        <v>242</v>
      </c>
      <c r="E393" s="10" t="s">
        <v>378</v>
      </c>
      <c r="F393" s="17">
        <v>0</v>
      </c>
      <c r="G393" s="8">
        <f t="shared" si="10"/>
        <v>0</v>
      </c>
      <c r="H393" s="17">
        <f>H394</f>
        <v>0</v>
      </c>
    </row>
    <row r="394" spans="1:8" ht="68.25" hidden="1" customHeight="1">
      <c r="A394" s="26" t="s">
        <v>14</v>
      </c>
      <c r="B394" s="10" t="s">
        <v>152</v>
      </c>
      <c r="C394" s="10" t="s">
        <v>57</v>
      </c>
      <c r="D394" s="10" t="s">
        <v>242</v>
      </c>
      <c r="E394" s="10" t="s">
        <v>396</v>
      </c>
      <c r="F394" s="17">
        <v>0</v>
      </c>
      <c r="G394" s="8">
        <f t="shared" si="10"/>
        <v>0</v>
      </c>
      <c r="H394" s="17">
        <f>H395</f>
        <v>0</v>
      </c>
    </row>
    <row r="395" spans="1:8" ht="19.5" hidden="1" customHeight="1">
      <c r="A395" s="26" t="s">
        <v>31</v>
      </c>
      <c r="B395" s="10" t="s">
        <v>152</v>
      </c>
      <c r="C395" s="10" t="s">
        <v>57</v>
      </c>
      <c r="D395" s="10" t="s">
        <v>242</v>
      </c>
      <c r="E395" s="10" t="s">
        <v>398</v>
      </c>
      <c r="F395" s="17">
        <v>0</v>
      </c>
      <c r="G395" s="8">
        <f t="shared" si="10"/>
        <v>0</v>
      </c>
      <c r="H395" s="17"/>
    </row>
    <row r="396" spans="1:8" ht="21" hidden="1" customHeight="1">
      <c r="A396" s="26" t="s">
        <v>267</v>
      </c>
      <c r="B396" s="10" t="s">
        <v>152</v>
      </c>
      <c r="C396" s="10" t="s">
        <v>57</v>
      </c>
      <c r="D396" s="10" t="s">
        <v>268</v>
      </c>
      <c r="E396" s="10" t="s">
        <v>378</v>
      </c>
      <c r="F396" s="17">
        <v>0</v>
      </c>
      <c r="G396" s="8">
        <f t="shared" si="10"/>
        <v>0</v>
      </c>
      <c r="H396" s="17">
        <f>H398</f>
        <v>0</v>
      </c>
    </row>
    <row r="397" spans="1:8" ht="31.5" hidden="1">
      <c r="A397" s="26" t="s">
        <v>16</v>
      </c>
      <c r="B397" s="10" t="s">
        <v>152</v>
      </c>
      <c r="C397" s="10" t="s">
        <v>57</v>
      </c>
      <c r="D397" s="10" t="s">
        <v>268</v>
      </c>
      <c r="E397" s="10" t="s">
        <v>381</v>
      </c>
      <c r="F397" s="17">
        <v>0</v>
      </c>
      <c r="G397" s="8">
        <f t="shared" si="10"/>
        <v>0</v>
      </c>
      <c r="H397" s="17">
        <f>H398</f>
        <v>0</v>
      </c>
    </row>
    <row r="398" spans="1:8" ht="33.75" hidden="1" customHeight="1">
      <c r="A398" s="26" t="s">
        <v>17</v>
      </c>
      <c r="B398" s="10" t="s">
        <v>152</v>
      </c>
      <c r="C398" s="10" t="s">
        <v>57</v>
      </c>
      <c r="D398" s="10" t="s">
        <v>268</v>
      </c>
      <c r="E398" s="10" t="s">
        <v>382</v>
      </c>
      <c r="F398" s="17">
        <v>0</v>
      </c>
      <c r="G398" s="8">
        <f t="shared" si="10"/>
        <v>0</v>
      </c>
      <c r="H398" s="17"/>
    </row>
    <row r="399" spans="1:8" ht="31.5">
      <c r="A399" s="15" t="s">
        <v>317</v>
      </c>
      <c r="B399" s="16" t="s">
        <v>152</v>
      </c>
      <c r="C399" s="16" t="s">
        <v>153</v>
      </c>
      <c r="D399" s="20" t="s">
        <v>353</v>
      </c>
      <c r="E399" s="7"/>
      <c r="F399" s="17">
        <f>F400</f>
        <v>13300000</v>
      </c>
      <c r="G399" s="8">
        <f t="shared" si="10"/>
        <v>1173000</v>
      </c>
      <c r="H399" s="17">
        <f>H400</f>
        <v>14473000</v>
      </c>
    </row>
    <row r="400" spans="1:8" ht="33.75" customHeight="1">
      <c r="A400" s="15" t="s">
        <v>354</v>
      </c>
      <c r="B400" s="16" t="s">
        <v>152</v>
      </c>
      <c r="C400" s="16" t="s">
        <v>153</v>
      </c>
      <c r="D400" s="20" t="s">
        <v>355</v>
      </c>
      <c r="E400" s="7"/>
      <c r="F400" s="17">
        <f>F401+F407+F403</f>
        <v>13300000</v>
      </c>
      <c r="G400" s="8">
        <f t="shared" si="10"/>
        <v>1173000</v>
      </c>
      <c r="H400" s="17">
        <f>H401+H403+H405+H407</f>
        <v>14473000</v>
      </c>
    </row>
    <row r="401" spans="1:8" ht="66.75" customHeight="1">
      <c r="A401" s="15" t="s">
        <v>14</v>
      </c>
      <c r="B401" s="16" t="s">
        <v>152</v>
      </c>
      <c r="C401" s="16" t="s">
        <v>153</v>
      </c>
      <c r="D401" s="20" t="s">
        <v>356</v>
      </c>
      <c r="E401" s="7">
        <v>100</v>
      </c>
      <c r="F401" s="17">
        <f>F402</f>
        <v>11329592</v>
      </c>
      <c r="G401" s="8">
        <f t="shared" si="10"/>
        <v>215408</v>
      </c>
      <c r="H401" s="17">
        <f>H402</f>
        <v>11545000</v>
      </c>
    </row>
    <row r="402" spans="1:8" ht="21.75" customHeight="1">
      <c r="A402" s="15" t="s">
        <v>31</v>
      </c>
      <c r="B402" s="16" t="s">
        <v>152</v>
      </c>
      <c r="C402" s="16" t="s">
        <v>153</v>
      </c>
      <c r="D402" s="20" t="s">
        <v>356</v>
      </c>
      <c r="E402" s="7">
        <v>110</v>
      </c>
      <c r="F402" s="17">
        <v>11329592</v>
      </c>
      <c r="G402" s="8">
        <f t="shared" si="10"/>
        <v>215408</v>
      </c>
      <c r="H402" s="17">
        <v>11545000</v>
      </c>
    </row>
    <row r="403" spans="1:8" ht="31.5">
      <c r="A403" s="15" t="s">
        <v>16</v>
      </c>
      <c r="B403" s="16" t="s">
        <v>152</v>
      </c>
      <c r="C403" s="16" t="s">
        <v>153</v>
      </c>
      <c r="D403" s="20" t="s">
        <v>356</v>
      </c>
      <c r="E403" s="7">
        <v>200</v>
      </c>
      <c r="F403" s="17">
        <f>F404</f>
        <v>1812408</v>
      </c>
      <c r="G403" s="8">
        <f t="shared" si="10"/>
        <v>885592</v>
      </c>
      <c r="H403" s="17">
        <f>H404</f>
        <v>2698000</v>
      </c>
    </row>
    <row r="404" spans="1:8" ht="34.5" customHeight="1">
      <c r="A404" s="15" t="s">
        <v>17</v>
      </c>
      <c r="B404" s="16" t="s">
        <v>152</v>
      </c>
      <c r="C404" s="16" t="s">
        <v>153</v>
      </c>
      <c r="D404" s="20" t="s">
        <v>356</v>
      </c>
      <c r="E404" s="7">
        <v>240</v>
      </c>
      <c r="F404" s="17">
        <v>1812408</v>
      </c>
      <c r="G404" s="8">
        <f t="shared" si="10"/>
        <v>885592</v>
      </c>
      <c r="H404" s="17">
        <v>2698000</v>
      </c>
    </row>
    <row r="405" spans="1:8" hidden="1">
      <c r="A405" s="26" t="s">
        <v>18</v>
      </c>
      <c r="B405" s="10" t="s">
        <v>152</v>
      </c>
      <c r="C405" s="10" t="s">
        <v>57</v>
      </c>
      <c r="D405" s="10" t="s">
        <v>467</v>
      </c>
      <c r="E405" s="10" t="s">
        <v>400</v>
      </c>
      <c r="F405" s="17"/>
      <c r="G405" s="8">
        <f t="shared" si="10"/>
        <v>0</v>
      </c>
      <c r="H405" s="17">
        <f>H406</f>
        <v>0</v>
      </c>
    </row>
    <row r="406" spans="1:8" hidden="1">
      <c r="A406" s="26" t="s">
        <v>19</v>
      </c>
      <c r="B406" s="10" t="s">
        <v>152</v>
      </c>
      <c r="C406" s="10" t="s">
        <v>57</v>
      </c>
      <c r="D406" s="10" t="s">
        <v>467</v>
      </c>
      <c r="E406" s="10" t="s">
        <v>401</v>
      </c>
      <c r="F406" s="17"/>
      <c r="G406" s="8">
        <f t="shared" si="10"/>
        <v>0</v>
      </c>
      <c r="H406" s="17"/>
    </row>
    <row r="407" spans="1:8" ht="31.5">
      <c r="A407" s="15" t="s">
        <v>255</v>
      </c>
      <c r="B407" s="16" t="s">
        <v>152</v>
      </c>
      <c r="C407" s="16" t="s">
        <v>153</v>
      </c>
      <c r="D407" s="20" t="s">
        <v>468</v>
      </c>
      <c r="E407" s="7">
        <v>200</v>
      </c>
      <c r="F407" s="17">
        <f>F408</f>
        <v>158000</v>
      </c>
      <c r="G407" s="8">
        <f t="shared" si="10"/>
        <v>72000</v>
      </c>
      <c r="H407" s="17">
        <f>H408</f>
        <v>230000</v>
      </c>
    </row>
    <row r="408" spans="1:8" ht="34.5" customHeight="1">
      <c r="A408" s="15" t="s">
        <v>256</v>
      </c>
      <c r="B408" s="16" t="s">
        <v>152</v>
      </c>
      <c r="C408" s="16" t="s">
        <v>153</v>
      </c>
      <c r="D408" s="20" t="s">
        <v>468</v>
      </c>
      <c r="E408" s="7">
        <v>240</v>
      </c>
      <c r="F408" s="17">
        <v>158000</v>
      </c>
      <c r="G408" s="8">
        <f t="shared" si="10"/>
        <v>72000</v>
      </c>
      <c r="H408" s="17">
        <v>230000</v>
      </c>
    </row>
    <row r="409" spans="1:8" ht="31.5" hidden="1">
      <c r="A409" s="26" t="s">
        <v>464</v>
      </c>
      <c r="B409" s="10" t="s">
        <v>152</v>
      </c>
      <c r="C409" s="10" t="s">
        <v>57</v>
      </c>
      <c r="D409" s="10" t="s">
        <v>488</v>
      </c>
      <c r="E409" s="10" t="s">
        <v>378</v>
      </c>
      <c r="F409" s="17">
        <v>0</v>
      </c>
      <c r="G409" s="8">
        <f t="shared" si="10"/>
        <v>0</v>
      </c>
      <c r="H409" s="17">
        <f>H410</f>
        <v>0</v>
      </c>
    </row>
    <row r="410" spans="1:8" ht="31.5" hidden="1">
      <c r="A410" s="26" t="s">
        <v>16</v>
      </c>
      <c r="B410" s="10" t="s">
        <v>152</v>
      </c>
      <c r="C410" s="10" t="s">
        <v>57</v>
      </c>
      <c r="D410" s="10" t="s">
        <v>488</v>
      </c>
      <c r="E410" s="10" t="s">
        <v>381</v>
      </c>
      <c r="F410" s="17">
        <v>0</v>
      </c>
      <c r="G410" s="8">
        <f t="shared" si="10"/>
        <v>0</v>
      </c>
      <c r="H410" s="17">
        <f>H411</f>
        <v>0</v>
      </c>
    </row>
    <row r="411" spans="1:8" ht="34.5" hidden="1" customHeight="1">
      <c r="A411" s="26" t="s">
        <v>17</v>
      </c>
      <c r="B411" s="10" t="s">
        <v>152</v>
      </c>
      <c r="C411" s="10" t="s">
        <v>57</v>
      </c>
      <c r="D411" s="10" t="s">
        <v>488</v>
      </c>
      <c r="E411" s="10" t="s">
        <v>382</v>
      </c>
      <c r="F411" s="17">
        <v>0</v>
      </c>
      <c r="G411" s="8">
        <f t="shared" si="10"/>
        <v>0</v>
      </c>
      <c r="H411" s="17"/>
    </row>
    <row r="412" spans="1:8" ht="22.5" hidden="1" customHeight="1">
      <c r="A412" s="27" t="s">
        <v>66</v>
      </c>
      <c r="B412" s="11" t="s">
        <v>152</v>
      </c>
      <c r="C412" s="11" t="s">
        <v>403</v>
      </c>
      <c r="D412" s="11" t="s">
        <v>485</v>
      </c>
      <c r="E412" s="11" t="s">
        <v>378</v>
      </c>
      <c r="F412" s="14">
        <v>0</v>
      </c>
      <c r="G412" s="9">
        <f t="shared" si="10"/>
        <v>0</v>
      </c>
      <c r="H412" s="14">
        <f>H413+H416</f>
        <v>0</v>
      </c>
    </row>
    <row r="413" spans="1:8" ht="31.5" hidden="1">
      <c r="A413" s="26" t="s">
        <v>446</v>
      </c>
      <c r="B413" s="10" t="s">
        <v>152</v>
      </c>
      <c r="C413" s="10" t="s">
        <v>403</v>
      </c>
      <c r="D413" s="10" t="s">
        <v>372</v>
      </c>
      <c r="E413" s="10" t="s">
        <v>378</v>
      </c>
      <c r="F413" s="17">
        <v>0</v>
      </c>
      <c r="G413" s="8">
        <f t="shared" si="10"/>
        <v>0</v>
      </c>
      <c r="H413" s="17">
        <f>H414</f>
        <v>0</v>
      </c>
    </row>
    <row r="414" spans="1:8" ht="18.75" hidden="1" customHeight="1">
      <c r="A414" s="26" t="s">
        <v>24</v>
      </c>
      <c r="B414" s="10" t="s">
        <v>152</v>
      </c>
      <c r="C414" s="10" t="s">
        <v>403</v>
      </c>
      <c r="D414" s="10" t="s">
        <v>489</v>
      </c>
      <c r="E414" s="10" t="s">
        <v>379</v>
      </c>
      <c r="F414" s="17">
        <v>0</v>
      </c>
      <c r="G414" s="8">
        <f t="shared" si="10"/>
        <v>0</v>
      </c>
      <c r="H414" s="17">
        <f>H415</f>
        <v>0</v>
      </c>
    </row>
    <row r="415" spans="1:8" ht="31.5" hidden="1">
      <c r="A415" s="26" t="s">
        <v>46</v>
      </c>
      <c r="B415" s="10" t="s">
        <v>152</v>
      </c>
      <c r="C415" s="10" t="s">
        <v>403</v>
      </c>
      <c r="D415" s="10" t="s">
        <v>404</v>
      </c>
      <c r="E415" s="10" t="s">
        <v>380</v>
      </c>
      <c r="F415" s="17">
        <v>0</v>
      </c>
      <c r="G415" s="8">
        <f t="shared" si="10"/>
        <v>0</v>
      </c>
      <c r="H415" s="17"/>
    </row>
    <row r="416" spans="1:8" hidden="1">
      <c r="A416" s="26" t="s">
        <v>447</v>
      </c>
      <c r="B416" s="10" t="s">
        <v>152</v>
      </c>
      <c r="C416" s="10" t="s">
        <v>403</v>
      </c>
      <c r="D416" s="10" t="s">
        <v>375</v>
      </c>
      <c r="E416" s="10" t="s">
        <v>378</v>
      </c>
      <c r="F416" s="17">
        <v>0</v>
      </c>
      <c r="G416" s="8">
        <f t="shared" si="10"/>
        <v>0</v>
      </c>
      <c r="H416" s="17">
        <f>H417</f>
        <v>0</v>
      </c>
    </row>
    <row r="417" spans="1:8" ht="31.5" hidden="1">
      <c r="A417" s="26" t="s">
        <v>16</v>
      </c>
      <c r="B417" s="10" t="s">
        <v>152</v>
      </c>
      <c r="C417" s="10" t="s">
        <v>403</v>
      </c>
      <c r="D417" s="10" t="s">
        <v>375</v>
      </c>
      <c r="E417" s="10" t="s">
        <v>381</v>
      </c>
      <c r="F417" s="17">
        <v>0</v>
      </c>
      <c r="G417" s="8">
        <f t="shared" si="10"/>
        <v>0</v>
      </c>
      <c r="H417" s="17">
        <f>H418</f>
        <v>0</v>
      </c>
    </row>
    <row r="418" spans="1:8" ht="35.25" hidden="1" customHeight="1">
      <c r="A418" s="26" t="s">
        <v>17</v>
      </c>
      <c r="B418" s="10" t="s">
        <v>152</v>
      </c>
      <c r="C418" s="10" t="s">
        <v>403</v>
      </c>
      <c r="D418" s="10" t="s">
        <v>375</v>
      </c>
      <c r="E418" s="10" t="s">
        <v>382</v>
      </c>
      <c r="F418" s="17">
        <v>0</v>
      </c>
      <c r="G418" s="8">
        <f t="shared" si="10"/>
        <v>0</v>
      </c>
      <c r="H418" s="17"/>
    </row>
    <row r="419" spans="1:8" ht="47.25">
      <c r="A419" s="19" t="s">
        <v>154</v>
      </c>
      <c r="B419" s="13" t="s">
        <v>155</v>
      </c>
      <c r="C419" s="16"/>
      <c r="D419" s="20"/>
      <c r="E419" s="7"/>
      <c r="F419" s="14">
        <f>F420</f>
        <v>1440000</v>
      </c>
      <c r="G419" s="8">
        <f t="shared" si="10"/>
        <v>-3000</v>
      </c>
      <c r="H419" s="14">
        <f>H420</f>
        <v>1437000</v>
      </c>
    </row>
    <row r="420" spans="1:8">
      <c r="A420" s="19" t="s">
        <v>12</v>
      </c>
      <c r="B420" s="13" t="s">
        <v>155</v>
      </c>
      <c r="C420" s="13" t="s">
        <v>331</v>
      </c>
      <c r="D420" s="20"/>
      <c r="E420" s="7"/>
      <c r="F420" s="14">
        <f>F421</f>
        <v>1440000</v>
      </c>
      <c r="G420" s="8">
        <f t="shared" si="10"/>
        <v>-3000</v>
      </c>
      <c r="H420" s="14">
        <f>H421</f>
        <v>1437000</v>
      </c>
    </row>
    <row r="421" spans="1:8" ht="48" customHeight="1">
      <c r="A421" s="19" t="s">
        <v>329</v>
      </c>
      <c r="B421" s="13" t="s">
        <v>155</v>
      </c>
      <c r="C421" s="13" t="s">
        <v>342</v>
      </c>
      <c r="D421" s="4"/>
      <c r="E421" s="7"/>
      <c r="F421" s="14">
        <f>F422</f>
        <v>1440000</v>
      </c>
      <c r="G421" s="8">
        <f t="shared" si="10"/>
        <v>-3000</v>
      </c>
      <c r="H421" s="14">
        <f>H422</f>
        <v>1437000</v>
      </c>
    </row>
    <row r="422" spans="1:8" ht="50.25" customHeight="1">
      <c r="A422" s="15" t="s">
        <v>287</v>
      </c>
      <c r="B422" s="16" t="s">
        <v>155</v>
      </c>
      <c r="C422" s="16" t="s">
        <v>342</v>
      </c>
      <c r="D422" s="7" t="s">
        <v>81</v>
      </c>
      <c r="E422" s="7"/>
      <c r="F422" s="17">
        <f>F423</f>
        <v>1440000</v>
      </c>
      <c r="G422" s="8">
        <f t="shared" si="10"/>
        <v>-3000</v>
      </c>
      <c r="H422" s="17">
        <f>H423</f>
        <v>1437000</v>
      </c>
    </row>
    <row r="423" spans="1:8">
      <c r="A423" s="15" t="s">
        <v>13</v>
      </c>
      <c r="B423" s="16" t="s">
        <v>155</v>
      </c>
      <c r="C423" s="16" t="s">
        <v>342</v>
      </c>
      <c r="D423" s="7" t="s">
        <v>84</v>
      </c>
      <c r="E423" s="7"/>
      <c r="F423" s="17">
        <f>F424+F426</f>
        <v>1440000</v>
      </c>
      <c r="G423" s="8">
        <f t="shared" si="10"/>
        <v>-3000</v>
      </c>
      <c r="H423" s="17">
        <f>H424+H426+H428</f>
        <v>1437000</v>
      </c>
    </row>
    <row r="424" spans="1:8" ht="66.75" customHeight="1">
      <c r="A424" s="15" t="s">
        <v>14</v>
      </c>
      <c r="B424" s="16" t="s">
        <v>155</v>
      </c>
      <c r="C424" s="16" t="s">
        <v>342</v>
      </c>
      <c r="D424" s="7" t="s">
        <v>84</v>
      </c>
      <c r="E424" s="7">
        <v>100</v>
      </c>
      <c r="F424" s="17">
        <f>F425</f>
        <v>1314764</v>
      </c>
      <c r="G424" s="8">
        <f t="shared" si="10"/>
        <v>8029</v>
      </c>
      <c r="H424" s="17">
        <f>H425</f>
        <v>1322793</v>
      </c>
    </row>
    <row r="425" spans="1:8" ht="31.5">
      <c r="A425" s="15" t="s">
        <v>15</v>
      </c>
      <c r="B425" s="16" t="s">
        <v>155</v>
      </c>
      <c r="C425" s="16" t="s">
        <v>342</v>
      </c>
      <c r="D425" s="7" t="s">
        <v>84</v>
      </c>
      <c r="E425" s="7">
        <v>120</v>
      </c>
      <c r="F425" s="17">
        <v>1314764</v>
      </c>
      <c r="G425" s="8">
        <f t="shared" si="10"/>
        <v>8029</v>
      </c>
      <c r="H425" s="17">
        <v>1322793</v>
      </c>
    </row>
    <row r="426" spans="1:8" ht="31.5">
      <c r="A426" s="15" t="s">
        <v>16</v>
      </c>
      <c r="B426" s="16" t="s">
        <v>155</v>
      </c>
      <c r="C426" s="16" t="s">
        <v>342</v>
      </c>
      <c r="D426" s="7" t="s">
        <v>84</v>
      </c>
      <c r="E426" s="7">
        <v>200</v>
      </c>
      <c r="F426" s="17">
        <f>F427</f>
        <v>125236</v>
      </c>
      <c r="G426" s="8">
        <f t="shared" si="10"/>
        <v>-11029</v>
      </c>
      <c r="H426" s="17">
        <f>H427</f>
        <v>114207</v>
      </c>
    </row>
    <row r="427" spans="1:8" ht="35.25" customHeight="1">
      <c r="A427" s="15" t="s">
        <v>17</v>
      </c>
      <c r="B427" s="16" t="s">
        <v>155</v>
      </c>
      <c r="C427" s="16" t="s">
        <v>342</v>
      </c>
      <c r="D427" s="7" t="s">
        <v>84</v>
      </c>
      <c r="E427" s="7">
        <v>240</v>
      </c>
      <c r="F427" s="17">
        <v>125236</v>
      </c>
      <c r="G427" s="8">
        <f t="shared" si="10"/>
        <v>-11029</v>
      </c>
      <c r="H427" s="17">
        <v>114207</v>
      </c>
    </row>
    <row r="428" spans="1:8" hidden="1">
      <c r="A428" s="26" t="s">
        <v>361</v>
      </c>
      <c r="B428" s="10" t="s">
        <v>155</v>
      </c>
      <c r="C428" s="10" t="s">
        <v>405</v>
      </c>
      <c r="D428" s="7" t="s">
        <v>84</v>
      </c>
      <c r="E428" s="10" t="s">
        <v>400</v>
      </c>
      <c r="F428" s="17">
        <v>0</v>
      </c>
      <c r="G428" s="8">
        <f t="shared" si="10"/>
        <v>0</v>
      </c>
      <c r="H428" s="17">
        <f>H429</f>
        <v>0</v>
      </c>
    </row>
    <row r="429" spans="1:8" hidden="1">
      <c r="A429" s="26" t="s">
        <v>406</v>
      </c>
      <c r="B429" s="10" t="s">
        <v>155</v>
      </c>
      <c r="C429" s="10" t="s">
        <v>405</v>
      </c>
      <c r="D429" s="7" t="s">
        <v>84</v>
      </c>
      <c r="E429" s="10" t="s">
        <v>407</v>
      </c>
      <c r="F429" s="17">
        <v>0</v>
      </c>
      <c r="G429" s="8">
        <f t="shared" si="10"/>
        <v>0</v>
      </c>
      <c r="H429" s="17"/>
    </row>
    <row r="430" spans="1:8" ht="31.5">
      <c r="A430" s="28" t="s">
        <v>156</v>
      </c>
      <c r="B430" s="13" t="s">
        <v>130</v>
      </c>
      <c r="C430" s="16"/>
      <c r="D430" s="7"/>
      <c r="E430" s="7"/>
      <c r="F430" s="14">
        <f>F431</f>
        <v>12806000</v>
      </c>
      <c r="G430" s="8">
        <f t="shared" si="10"/>
        <v>-2269000</v>
      </c>
      <c r="H430" s="14">
        <f>H431</f>
        <v>10537000</v>
      </c>
    </row>
    <row r="431" spans="1:8">
      <c r="A431" s="19" t="s">
        <v>47</v>
      </c>
      <c r="B431" s="13" t="s">
        <v>130</v>
      </c>
      <c r="C431" s="13" t="s">
        <v>248</v>
      </c>
      <c r="D431" s="4"/>
      <c r="E431" s="4"/>
      <c r="F431" s="14">
        <f>F432</f>
        <v>12806000</v>
      </c>
      <c r="G431" s="8">
        <f t="shared" si="10"/>
        <v>-2269000</v>
      </c>
      <c r="H431" s="14">
        <f>H432</f>
        <v>10537000</v>
      </c>
    </row>
    <row r="432" spans="1:8">
      <c r="A432" s="19" t="s">
        <v>68</v>
      </c>
      <c r="B432" s="13" t="s">
        <v>130</v>
      </c>
      <c r="C432" s="13" t="s">
        <v>343</v>
      </c>
      <c r="D432" s="4"/>
      <c r="E432" s="4"/>
      <c r="F432" s="14">
        <f>F433</f>
        <v>12806000</v>
      </c>
      <c r="G432" s="8">
        <f t="shared" si="10"/>
        <v>-2269000</v>
      </c>
      <c r="H432" s="14">
        <f>H433</f>
        <v>10537000</v>
      </c>
    </row>
    <row r="433" spans="1:8" ht="31.5">
      <c r="A433" s="15" t="s">
        <v>317</v>
      </c>
      <c r="B433" s="16" t="s">
        <v>130</v>
      </c>
      <c r="C433" s="16" t="s">
        <v>343</v>
      </c>
      <c r="D433" s="20" t="s">
        <v>129</v>
      </c>
      <c r="E433" s="7"/>
      <c r="F433" s="17">
        <f>F434</f>
        <v>12806000</v>
      </c>
      <c r="G433" s="8">
        <f t="shared" si="10"/>
        <v>-2269000</v>
      </c>
      <c r="H433" s="17">
        <f>H434</f>
        <v>10537000</v>
      </c>
    </row>
    <row r="434" spans="1:8" ht="31.5">
      <c r="A434" s="15" t="s">
        <v>269</v>
      </c>
      <c r="B434" s="16" t="s">
        <v>130</v>
      </c>
      <c r="C434" s="16" t="s">
        <v>343</v>
      </c>
      <c r="D434" s="7" t="s">
        <v>270</v>
      </c>
      <c r="E434" s="7"/>
      <c r="F434" s="17">
        <f>F435+F437+F441</f>
        <v>12806000</v>
      </c>
      <c r="G434" s="8">
        <f t="shared" si="10"/>
        <v>-2269000</v>
      </c>
      <c r="H434" s="17">
        <f>H435+H437+H441+H439+H443</f>
        <v>10537000</v>
      </c>
    </row>
    <row r="435" spans="1:8" ht="64.5" customHeight="1">
      <c r="A435" s="15" t="s">
        <v>14</v>
      </c>
      <c r="B435" s="16" t="s">
        <v>130</v>
      </c>
      <c r="C435" s="16" t="s">
        <v>343</v>
      </c>
      <c r="D435" s="7" t="s">
        <v>271</v>
      </c>
      <c r="E435" s="7">
        <v>100</v>
      </c>
      <c r="F435" s="17">
        <f>F436</f>
        <v>4697000</v>
      </c>
      <c r="G435" s="8">
        <f t="shared" si="10"/>
        <v>225000</v>
      </c>
      <c r="H435" s="17">
        <f>H436</f>
        <v>4922000</v>
      </c>
    </row>
    <row r="436" spans="1:8" ht="21.75" customHeight="1">
      <c r="A436" s="15" t="s">
        <v>31</v>
      </c>
      <c r="B436" s="16" t="s">
        <v>130</v>
      </c>
      <c r="C436" s="16" t="s">
        <v>343</v>
      </c>
      <c r="D436" s="7" t="s">
        <v>271</v>
      </c>
      <c r="E436" s="7">
        <v>110</v>
      </c>
      <c r="F436" s="17">
        <v>4697000</v>
      </c>
      <c r="G436" s="8">
        <f t="shared" si="10"/>
        <v>225000</v>
      </c>
      <c r="H436" s="17">
        <v>4922000</v>
      </c>
    </row>
    <row r="437" spans="1:8" ht="31.5">
      <c r="A437" s="15" t="s">
        <v>16</v>
      </c>
      <c r="B437" s="16" t="s">
        <v>130</v>
      </c>
      <c r="C437" s="16" t="s">
        <v>343</v>
      </c>
      <c r="D437" s="7" t="s">
        <v>271</v>
      </c>
      <c r="E437" s="7">
        <v>200</v>
      </c>
      <c r="F437" s="17">
        <f>F438</f>
        <v>7109000</v>
      </c>
      <c r="G437" s="8">
        <f t="shared" si="10"/>
        <v>-3994000</v>
      </c>
      <c r="H437" s="17">
        <f>H438</f>
        <v>3115000</v>
      </c>
    </row>
    <row r="438" spans="1:8" ht="33.75" customHeight="1">
      <c r="A438" s="15" t="s">
        <v>17</v>
      </c>
      <c r="B438" s="16" t="s">
        <v>130</v>
      </c>
      <c r="C438" s="16" t="s">
        <v>343</v>
      </c>
      <c r="D438" s="7" t="s">
        <v>271</v>
      </c>
      <c r="E438" s="7">
        <v>240</v>
      </c>
      <c r="F438" s="17">
        <v>7109000</v>
      </c>
      <c r="G438" s="8">
        <f t="shared" si="10"/>
        <v>-3994000</v>
      </c>
      <c r="H438" s="17">
        <v>3115000</v>
      </c>
    </row>
    <row r="439" spans="1:8" hidden="1">
      <c r="A439" s="26" t="s">
        <v>361</v>
      </c>
      <c r="B439" s="10" t="s">
        <v>130</v>
      </c>
      <c r="C439" s="10" t="s">
        <v>69</v>
      </c>
      <c r="D439" s="7" t="s">
        <v>271</v>
      </c>
      <c r="E439" s="10" t="s">
        <v>400</v>
      </c>
      <c r="F439" s="17">
        <v>0</v>
      </c>
      <c r="G439" s="8">
        <f t="shared" si="10"/>
        <v>0</v>
      </c>
      <c r="H439" s="17">
        <f>H440</f>
        <v>0</v>
      </c>
    </row>
    <row r="440" spans="1:8" hidden="1">
      <c r="A440" s="26" t="s">
        <v>362</v>
      </c>
      <c r="B440" s="10" t="s">
        <v>130</v>
      </c>
      <c r="C440" s="10" t="s">
        <v>69</v>
      </c>
      <c r="D440" s="7" t="s">
        <v>271</v>
      </c>
      <c r="E440" s="10" t="s">
        <v>401</v>
      </c>
      <c r="F440" s="17">
        <v>0</v>
      </c>
      <c r="G440" s="8">
        <f t="shared" si="10"/>
        <v>0</v>
      </c>
      <c r="H440" s="17"/>
    </row>
    <row r="441" spans="1:8" ht="31.5">
      <c r="A441" s="15" t="s">
        <v>255</v>
      </c>
      <c r="B441" s="16" t="s">
        <v>130</v>
      </c>
      <c r="C441" s="16" t="s">
        <v>69</v>
      </c>
      <c r="D441" s="7" t="s">
        <v>345</v>
      </c>
      <c r="E441" s="7">
        <v>200</v>
      </c>
      <c r="F441" s="17">
        <f>F442</f>
        <v>1000000</v>
      </c>
      <c r="G441" s="8">
        <f t="shared" si="10"/>
        <v>1500000</v>
      </c>
      <c r="H441" s="17">
        <f>H442</f>
        <v>2500000</v>
      </c>
    </row>
    <row r="442" spans="1:8" ht="35.25" customHeight="1">
      <c r="A442" s="15" t="s">
        <v>256</v>
      </c>
      <c r="B442" s="16" t="s">
        <v>130</v>
      </c>
      <c r="C442" s="16" t="s">
        <v>69</v>
      </c>
      <c r="D442" s="7" t="s">
        <v>345</v>
      </c>
      <c r="E442" s="7">
        <v>240</v>
      </c>
      <c r="F442" s="17">
        <v>1000000</v>
      </c>
      <c r="G442" s="8">
        <f t="shared" si="10"/>
        <v>1500000</v>
      </c>
      <c r="H442" s="17">
        <v>2500000</v>
      </c>
    </row>
    <row r="443" spans="1:8" hidden="1">
      <c r="A443" s="26" t="s">
        <v>361</v>
      </c>
      <c r="B443" s="10" t="s">
        <v>130</v>
      </c>
      <c r="C443" s="10" t="s">
        <v>69</v>
      </c>
      <c r="D443" s="7" t="s">
        <v>345</v>
      </c>
      <c r="E443" s="10" t="s">
        <v>400</v>
      </c>
      <c r="F443" s="17">
        <v>0</v>
      </c>
      <c r="G443" s="8">
        <f t="shared" si="10"/>
        <v>0</v>
      </c>
      <c r="H443" s="17">
        <f>H444</f>
        <v>0</v>
      </c>
    </row>
    <row r="444" spans="1:8" hidden="1">
      <c r="A444" s="26" t="s">
        <v>362</v>
      </c>
      <c r="B444" s="10" t="s">
        <v>130</v>
      </c>
      <c r="C444" s="10" t="s">
        <v>69</v>
      </c>
      <c r="D444" s="7" t="s">
        <v>345</v>
      </c>
      <c r="E444" s="10" t="s">
        <v>401</v>
      </c>
      <c r="F444" s="17">
        <v>0</v>
      </c>
      <c r="G444" s="8">
        <f t="shared" si="10"/>
        <v>0</v>
      </c>
      <c r="H444" s="17"/>
    </row>
    <row r="445" spans="1:8" ht="21" customHeight="1">
      <c r="A445" s="19" t="s">
        <v>158</v>
      </c>
      <c r="B445" s="13" t="s">
        <v>157</v>
      </c>
      <c r="C445" s="4" t="s">
        <v>0</v>
      </c>
      <c r="D445" s="4" t="s">
        <v>0</v>
      </c>
      <c r="E445" s="4" t="s">
        <v>0</v>
      </c>
      <c r="F445" s="14">
        <f>F446+F463</f>
        <v>61368000</v>
      </c>
      <c r="G445" s="8">
        <f t="shared" si="10"/>
        <v>7012950</v>
      </c>
      <c r="H445" s="14">
        <f>H446+H463</f>
        <v>68380950</v>
      </c>
    </row>
    <row r="446" spans="1:8">
      <c r="A446" s="19" t="s">
        <v>26</v>
      </c>
      <c r="B446" s="13" t="s">
        <v>157</v>
      </c>
      <c r="C446" s="13" t="s">
        <v>122</v>
      </c>
      <c r="D446" s="21"/>
      <c r="E446" s="4"/>
      <c r="F446" s="14">
        <f>F447</f>
        <v>25418000</v>
      </c>
      <c r="G446" s="8">
        <f t="shared" si="10"/>
        <v>2993000</v>
      </c>
      <c r="H446" s="14">
        <f>H447</f>
        <v>28411000</v>
      </c>
    </row>
    <row r="447" spans="1:8">
      <c r="A447" s="19" t="s">
        <v>56</v>
      </c>
      <c r="B447" s="13" t="s">
        <v>157</v>
      </c>
      <c r="C447" s="13" t="s">
        <v>153</v>
      </c>
      <c r="D447" s="21"/>
      <c r="E447" s="4"/>
      <c r="F447" s="14">
        <f>F448</f>
        <v>25418000</v>
      </c>
      <c r="G447" s="8">
        <f t="shared" si="10"/>
        <v>2993000</v>
      </c>
      <c r="H447" s="14">
        <f>H448</f>
        <v>28411000</v>
      </c>
    </row>
    <row r="448" spans="1:8">
      <c r="A448" s="15" t="s">
        <v>272</v>
      </c>
      <c r="B448" s="16" t="s">
        <v>157</v>
      </c>
      <c r="C448" s="16" t="s">
        <v>153</v>
      </c>
      <c r="D448" s="7" t="s">
        <v>274</v>
      </c>
      <c r="E448" s="7"/>
      <c r="F448" s="17">
        <f>F449+F451+F453+F455+F460</f>
        <v>25418000</v>
      </c>
      <c r="G448" s="8">
        <f t="shared" si="10"/>
        <v>2993000</v>
      </c>
      <c r="H448" s="17">
        <f>H449+H451+H453+H455+H460</f>
        <v>28411000</v>
      </c>
    </row>
    <row r="449" spans="1:8" ht="63" customHeight="1">
      <c r="A449" s="15" t="s">
        <v>14</v>
      </c>
      <c r="B449" s="16" t="s">
        <v>157</v>
      </c>
      <c r="C449" s="16" t="s">
        <v>153</v>
      </c>
      <c r="D449" s="20" t="s">
        <v>273</v>
      </c>
      <c r="E449" s="7">
        <v>100</v>
      </c>
      <c r="F449" s="17">
        <f>F450</f>
        <v>21325000</v>
      </c>
      <c r="G449" s="8">
        <f t="shared" si="10"/>
        <v>3060000</v>
      </c>
      <c r="H449" s="17">
        <f>H450</f>
        <v>24385000</v>
      </c>
    </row>
    <row r="450" spans="1:8" ht="18" customHeight="1">
      <c r="A450" s="15" t="s">
        <v>31</v>
      </c>
      <c r="B450" s="16" t="s">
        <v>157</v>
      </c>
      <c r="C450" s="16" t="s">
        <v>153</v>
      </c>
      <c r="D450" s="20" t="s">
        <v>273</v>
      </c>
      <c r="E450" s="7">
        <v>110</v>
      </c>
      <c r="F450" s="17">
        <v>21325000</v>
      </c>
      <c r="G450" s="8">
        <f t="shared" si="10"/>
        <v>3060000</v>
      </c>
      <c r="H450" s="17">
        <v>24385000</v>
      </c>
    </row>
    <row r="451" spans="1:8" ht="31.5">
      <c r="A451" s="15" t="s">
        <v>16</v>
      </c>
      <c r="B451" s="16" t="s">
        <v>157</v>
      </c>
      <c r="C451" s="16" t="s">
        <v>153</v>
      </c>
      <c r="D451" s="20" t="s">
        <v>273</v>
      </c>
      <c r="E451" s="7">
        <v>200</v>
      </c>
      <c r="F451" s="17">
        <f>F452</f>
        <v>2593000</v>
      </c>
      <c r="G451" s="8">
        <f t="shared" si="10"/>
        <v>833000</v>
      </c>
      <c r="H451" s="17">
        <f>H452</f>
        <v>3426000</v>
      </c>
    </row>
    <row r="452" spans="1:8" ht="36.75" customHeight="1">
      <c r="A452" s="15" t="s">
        <v>17</v>
      </c>
      <c r="B452" s="16" t="s">
        <v>157</v>
      </c>
      <c r="C452" s="16" t="s">
        <v>153</v>
      </c>
      <c r="D452" s="20" t="s">
        <v>273</v>
      </c>
      <c r="E452" s="7">
        <v>240</v>
      </c>
      <c r="F452" s="17">
        <v>2593000</v>
      </c>
      <c r="G452" s="8">
        <f t="shared" si="10"/>
        <v>833000</v>
      </c>
      <c r="H452" s="17">
        <v>3426000</v>
      </c>
    </row>
    <row r="453" spans="1:8" hidden="1">
      <c r="A453" s="26" t="s">
        <v>361</v>
      </c>
      <c r="B453" s="10" t="s">
        <v>157</v>
      </c>
      <c r="C453" s="10" t="s">
        <v>57</v>
      </c>
      <c r="D453" s="20" t="s">
        <v>273</v>
      </c>
      <c r="E453" s="10" t="s">
        <v>400</v>
      </c>
      <c r="F453" s="17">
        <v>0</v>
      </c>
      <c r="G453" s="8">
        <f t="shared" si="10"/>
        <v>0</v>
      </c>
      <c r="H453" s="17">
        <f>H454</f>
        <v>0</v>
      </c>
    </row>
    <row r="454" spans="1:8" hidden="1">
      <c r="A454" s="26" t="s">
        <v>362</v>
      </c>
      <c r="B454" s="10" t="s">
        <v>157</v>
      </c>
      <c r="C454" s="10" t="s">
        <v>57</v>
      </c>
      <c r="D454" s="20" t="s">
        <v>273</v>
      </c>
      <c r="E454" s="10" t="s">
        <v>401</v>
      </c>
      <c r="F454" s="17">
        <v>0</v>
      </c>
      <c r="G454" s="8">
        <f t="shared" si="10"/>
        <v>0</v>
      </c>
      <c r="H454" s="17"/>
    </row>
    <row r="455" spans="1:8" ht="31.5">
      <c r="A455" s="26" t="s">
        <v>408</v>
      </c>
      <c r="B455" s="10" t="s">
        <v>157</v>
      </c>
      <c r="C455" s="10" t="s">
        <v>57</v>
      </c>
      <c r="D455" s="10" t="s">
        <v>490</v>
      </c>
      <c r="E455" s="10"/>
      <c r="F455" s="17">
        <f>F458</f>
        <v>1500000</v>
      </c>
      <c r="G455" s="8">
        <f t="shared" si="10"/>
        <v>-900000</v>
      </c>
      <c r="H455" s="17">
        <f>H456+H458</f>
        <v>600000</v>
      </c>
    </row>
    <row r="456" spans="1:8" ht="66" hidden="1" customHeight="1">
      <c r="A456" s="26" t="s">
        <v>395</v>
      </c>
      <c r="B456" s="10" t="s">
        <v>157</v>
      </c>
      <c r="C456" s="10" t="s">
        <v>57</v>
      </c>
      <c r="D456" s="10" t="s">
        <v>490</v>
      </c>
      <c r="E456" s="10" t="s">
        <v>396</v>
      </c>
      <c r="F456" s="17">
        <v>0</v>
      </c>
      <c r="G456" s="8">
        <f t="shared" si="10"/>
        <v>0</v>
      </c>
      <c r="H456" s="17">
        <f>H457</f>
        <v>0</v>
      </c>
    </row>
    <row r="457" spans="1:8" ht="21.75" hidden="1" customHeight="1">
      <c r="A457" s="26" t="s">
        <v>397</v>
      </c>
      <c r="B457" s="10" t="s">
        <v>157</v>
      </c>
      <c r="C457" s="10" t="s">
        <v>57</v>
      </c>
      <c r="D457" s="10" t="s">
        <v>490</v>
      </c>
      <c r="E457" s="10" t="s">
        <v>398</v>
      </c>
      <c r="F457" s="17">
        <v>0</v>
      </c>
      <c r="G457" s="8">
        <f t="shared" si="10"/>
        <v>0</v>
      </c>
      <c r="H457" s="17"/>
    </row>
    <row r="458" spans="1:8" ht="31.5">
      <c r="A458" s="26" t="s">
        <v>369</v>
      </c>
      <c r="B458" s="10" t="s">
        <v>157</v>
      </c>
      <c r="C458" s="10" t="s">
        <v>57</v>
      </c>
      <c r="D458" s="10" t="s">
        <v>490</v>
      </c>
      <c r="E458" s="10" t="s">
        <v>381</v>
      </c>
      <c r="F458" s="17">
        <f>F459</f>
        <v>1500000</v>
      </c>
      <c r="G458" s="8">
        <f t="shared" si="10"/>
        <v>-900000</v>
      </c>
      <c r="H458" s="17">
        <f>H459</f>
        <v>600000</v>
      </c>
    </row>
    <row r="459" spans="1:8" ht="34.5" customHeight="1">
      <c r="A459" s="26" t="s">
        <v>370</v>
      </c>
      <c r="B459" s="10" t="s">
        <v>157</v>
      </c>
      <c r="C459" s="10" t="s">
        <v>57</v>
      </c>
      <c r="D459" s="10" t="s">
        <v>490</v>
      </c>
      <c r="E459" s="10" t="s">
        <v>382</v>
      </c>
      <c r="F459" s="17">
        <v>1500000</v>
      </c>
      <c r="G459" s="8">
        <f t="shared" si="10"/>
        <v>-900000</v>
      </c>
      <c r="H459" s="17">
        <v>600000</v>
      </c>
    </row>
    <row r="460" spans="1:8" hidden="1">
      <c r="A460" s="26" t="s">
        <v>409</v>
      </c>
      <c r="B460" s="10" t="s">
        <v>157</v>
      </c>
      <c r="C460" s="10" t="s">
        <v>57</v>
      </c>
      <c r="D460" s="10" t="s">
        <v>285</v>
      </c>
      <c r="E460" s="10" t="s">
        <v>378</v>
      </c>
      <c r="F460" s="17">
        <v>0</v>
      </c>
      <c r="G460" s="8">
        <f t="shared" si="10"/>
        <v>0</v>
      </c>
      <c r="H460" s="17">
        <f>H461</f>
        <v>0</v>
      </c>
    </row>
    <row r="461" spans="1:8" ht="31.5" hidden="1">
      <c r="A461" s="26" t="s">
        <v>369</v>
      </c>
      <c r="B461" s="10" t="s">
        <v>157</v>
      </c>
      <c r="C461" s="10" t="s">
        <v>57</v>
      </c>
      <c r="D461" s="10" t="s">
        <v>285</v>
      </c>
      <c r="E461" s="10" t="s">
        <v>381</v>
      </c>
      <c r="F461" s="17">
        <v>0</v>
      </c>
      <c r="G461" s="8">
        <f t="shared" si="10"/>
        <v>0</v>
      </c>
      <c r="H461" s="17">
        <f>H462</f>
        <v>0</v>
      </c>
    </row>
    <row r="462" spans="1:8" ht="36.75" hidden="1" customHeight="1">
      <c r="A462" s="26" t="s">
        <v>370</v>
      </c>
      <c r="B462" s="10" t="s">
        <v>157</v>
      </c>
      <c r="C462" s="10" t="s">
        <v>57</v>
      </c>
      <c r="D462" s="10" t="s">
        <v>285</v>
      </c>
      <c r="E462" s="10" t="s">
        <v>382</v>
      </c>
      <c r="F462" s="17">
        <v>0</v>
      </c>
      <c r="G462" s="8">
        <f t="shared" si="10"/>
        <v>0</v>
      </c>
      <c r="H462" s="17"/>
    </row>
    <row r="463" spans="1:8">
      <c r="A463" s="19" t="s">
        <v>42</v>
      </c>
      <c r="B463" s="13" t="s">
        <v>157</v>
      </c>
      <c r="C463" s="4" t="s">
        <v>159</v>
      </c>
      <c r="D463" s="4"/>
      <c r="E463" s="4"/>
      <c r="F463" s="14">
        <f>F464+F520</f>
        <v>35950000</v>
      </c>
      <c r="G463" s="8">
        <f t="shared" si="10"/>
        <v>4019950</v>
      </c>
      <c r="H463" s="14">
        <f>H464+H520</f>
        <v>39969950</v>
      </c>
    </row>
    <row r="464" spans="1:8">
      <c r="A464" s="19" t="s">
        <v>43</v>
      </c>
      <c r="B464" s="13" t="s">
        <v>157</v>
      </c>
      <c r="C464" s="4" t="s">
        <v>160</v>
      </c>
      <c r="D464" s="4"/>
      <c r="E464" s="4"/>
      <c r="F464" s="14">
        <f>F468</f>
        <v>28735000</v>
      </c>
      <c r="G464" s="8">
        <f t="shared" si="10"/>
        <v>2160950</v>
      </c>
      <c r="H464" s="14">
        <f>H465+H468+H514+H517</f>
        <v>30895950</v>
      </c>
    </row>
    <row r="465" spans="1:8" ht="36.75" hidden="1" customHeight="1">
      <c r="A465" s="26" t="s">
        <v>373</v>
      </c>
      <c r="B465" s="10" t="s">
        <v>157</v>
      </c>
      <c r="C465" s="10" t="s">
        <v>391</v>
      </c>
      <c r="D465" s="10" t="s">
        <v>372</v>
      </c>
      <c r="E465" s="10" t="s">
        <v>378</v>
      </c>
      <c r="F465" s="17">
        <v>0</v>
      </c>
      <c r="G465" s="8">
        <f t="shared" si="10"/>
        <v>0</v>
      </c>
      <c r="H465" s="17">
        <f>H466</f>
        <v>0</v>
      </c>
    </row>
    <row r="466" spans="1:8" ht="19.5" hidden="1" customHeight="1">
      <c r="A466" s="26" t="s">
        <v>366</v>
      </c>
      <c r="B466" s="10" t="s">
        <v>157</v>
      </c>
      <c r="C466" s="10" t="s">
        <v>391</v>
      </c>
      <c r="D466" s="10" t="s">
        <v>372</v>
      </c>
      <c r="E466" s="10" t="s">
        <v>379</v>
      </c>
      <c r="F466" s="17">
        <v>0</v>
      </c>
      <c r="G466" s="8">
        <f t="shared" si="10"/>
        <v>0</v>
      </c>
      <c r="H466" s="17">
        <f>H467</f>
        <v>0</v>
      </c>
    </row>
    <row r="467" spans="1:8" ht="31.5" hidden="1">
      <c r="A467" s="26" t="s">
        <v>374</v>
      </c>
      <c r="B467" s="10" t="s">
        <v>157</v>
      </c>
      <c r="C467" s="10" t="s">
        <v>391</v>
      </c>
      <c r="D467" s="10" t="s">
        <v>372</v>
      </c>
      <c r="E467" s="10" t="s">
        <v>380</v>
      </c>
      <c r="F467" s="17">
        <v>0</v>
      </c>
      <c r="G467" s="8">
        <f t="shared" si="10"/>
        <v>0</v>
      </c>
      <c r="H467" s="17"/>
    </row>
    <row r="468" spans="1:8" ht="31.5">
      <c r="A468" s="15" t="s">
        <v>279</v>
      </c>
      <c r="B468" s="16" t="s">
        <v>157</v>
      </c>
      <c r="C468" s="7" t="s">
        <v>160</v>
      </c>
      <c r="D468" s="7" t="s">
        <v>161</v>
      </c>
      <c r="E468" s="4"/>
      <c r="F468" s="17">
        <f>F469+F497</f>
        <v>28735000</v>
      </c>
      <c r="G468" s="8">
        <f t="shared" si="10"/>
        <v>2160950</v>
      </c>
      <c r="H468" s="17">
        <f>H469+H497</f>
        <v>30895950</v>
      </c>
    </row>
    <row r="469" spans="1:8" ht="31.5">
      <c r="A469" s="15" t="s">
        <v>275</v>
      </c>
      <c r="B469" s="16" t="s">
        <v>157</v>
      </c>
      <c r="C469" s="7" t="s">
        <v>160</v>
      </c>
      <c r="D469" s="7" t="s">
        <v>276</v>
      </c>
      <c r="E469" s="7"/>
      <c r="F469" s="17">
        <f>F470+F482</f>
        <v>19991000</v>
      </c>
      <c r="G469" s="8">
        <f t="shared" si="10"/>
        <v>2744950</v>
      </c>
      <c r="H469" s="17">
        <f>H470+H479+H484+H487+H494</f>
        <v>22735950</v>
      </c>
    </row>
    <row r="470" spans="1:8" ht="31.5">
      <c r="A470" s="15" t="s">
        <v>199</v>
      </c>
      <c r="B470" s="16" t="s">
        <v>157</v>
      </c>
      <c r="C470" s="7" t="s">
        <v>160</v>
      </c>
      <c r="D470" s="7" t="s">
        <v>280</v>
      </c>
      <c r="E470" s="7"/>
      <c r="F470" s="17">
        <f>F471+F473+F477</f>
        <v>19048000</v>
      </c>
      <c r="G470" s="8">
        <f t="shared" si="10"/>
        <v>-6748000</v>
      </c>
      <c r="H470" s="17">
        <f>H471+H473+H477+H475</f>
        <v>12300000</v>
      </c>
    </row>
    <row r="471" spans="1:8" ht="66" customHeight="1">
      <c r="A471" s="15" t="s">
        <v>14</v>
      </c>
      <c r="B471" s="16" t="s">
        <v>157</v>
      </c>
      <c r="C471" s="7" t="s">
        <v>160</v>
      </c>
      <c r="D471" s="7" t="s">
        <v>280</v>
      </c>
      <c r="E471" s="7">
        <v>100</v>
      </c>
      <c r="F471" s="17">
        <f>F472</f>
        <v>14572000</v>
      </c>
      <c r="G471" s="8">
        <f t="shared" si="10"/>
        <v>-7244000</v>
      </c>
      <c r="H471" s="17">
        <f>H472</f>
        <v>7328000</v>
      </c>
    </row>
    <row r="472" spans="1:8" ht="21.75" customHeight="1">
      <c r="A472" s="15" t="s">
        <v>31</v>
      </c>
      <c r="B472" s="16" t="s">
        <v>157</v>
      </c>
      <c r="C472" s="7" t="s">
        <v>160</v>
      </c>
      <c r="D472" s="7" t="s">
        <v>280</v>
      </c>
      <c r="E472" s="7">
        <v>110</v>
      </c>
      <c r="F472" s="17">
        <v>14572000</v>
      </c>
      <c r="G472" s="8">
        <f t="shared" si="10"/>
        <v>-7244000</v>
      </c>
      <c r="H472" s="17">
        <v>7328000</v>
      </c>
    </row>
    <row r="473" spans="1:8" ht="31.5">
      <c r="A473" s="15" t="s">
        <v>16</v>
      </c>
      <c r="B473" s="16" t="s">
        <v>157</v>
      </c>
      <c r="C473" s="7" t="s">
        <v>160</v>
      </c>
      <c r="D473" s="7" t="s">
        <v>280</v>
      </c>
      <c r="E473" s="7">
        <v>200</v>
      </c>
      <c r="F473" s="17">
        <f>F474</f>
        <v>3712000</v>
      </c>
      <c r="G473" s="8">
        <f t="shared" si="10"/>
        <v>496000</v>
      </c>
      <c r="H473" s="17">
        <f>H474</f>
        <v>4208000</v>
      </c>
    </row>
    <row r="474" spans="1:8" ht="33.75" customHeight="1">
      <c r="A474" s="15" t="s">
        <v>17</v>
      </c>
      <c r="B474" s="16" t="s">
        <v>157</v>
      </c>
      <c r="C474" s="7" t="s">
        <v>160</v>
      </c>
      <c r="D474" s="7" t="s">
        <v>280</v>
      </c>
      <c r="E474" s="7">
        <v>240</v>
      </c>
      <c r="F474" s="17">
        <v>3712000</v>
      </c>
      <c r="G474" s="8">
        <f t="shared" si="10"/>
        <v>496000</v>
      </c>
      <c r="H474" s="17">
        <v>4208000</v>
      </c>
    </row>
    <row r="475" spans="1:8" hidden="1">
      <c r="A475" s="26" t="s">
        <v>361</v>
      </c>
      <c r="B475" s="16" t="s">
        <v>157</v>
      </c>
      <c r="C475" s="7" t="s">
        <v>160</v>
      </c>
      <c r="D475" s="7" t="s">
        <v>280</v>
      </c>
      <c r="E475" s="7">
        <v>800</v>
      </c>
      <c r="F475" s="17">
        <v>0</v>
      </c>
      <c r="G475" s="8">
        <f t="shared" si="10"/>
        <v>0</v>
      </c>
      <c r="H475" s="17">
        <f>H476</f>
        <v>0</v>
      </c>
    </row>
    <row r="476" spans="1:8" hidden="1">
      <c r="A476" s="26" t="s">
        <v>362</v>
      </c>
      <c r="B476" s="16" t="s">
        <v>157</v>
      </c>
      <c r="C476" s="7" t="s">
        <v>160</v>
      </c>
      <c r="D476" s="7" t="s">
        <v>280</v>
      </c>
      <c r="E476" s="7">
        <v>850</v>
      </c>
      <c r="F476" s="17">
        <v>0</v>
      </c>
      <c r="G476" s="8">
        <f t="shared" si="10"/>
        <v>0</v>
      </c>
      <c r="H476" s="17"/>
    </row>
    <row r="477" spans="1:8" ht="34.5" customHeight="1">
      <c r="A477" s="15" t="s">
        <v>34</v>
      </c>
      <c r="B477" s="16" t="s">
        <v>157</v>
      </c>
      <c r="C477" s="7" t="s">
        <v>160</v>
      </c>
      <c r="D477" s="7" t="s">
        <v>280</v>
      </c>
      <c r="E477" s="7">
        <v>600</v>
      </c>
      <c r="F477" s="17">
        <f>F478</f>
        <v>764000</v>
      </c>
      <c r="G477" s="8">
        <f t="shared" si="10"/>
        <v>0</v>
      </c>
      <c r="H477" s="17">
        <f>H478</f>
        <v>764000</v>
      </c>
    </row>
    <row r="478" spans="1:8">
      <c r="A478" s="15" t="s">
        <v>35</v>
      </c>
      <c r="B478" s="16" t="s">
        <v>157</v>
      </c>
      <c r="C478" s="7" t="s">
        <v>160</v>
      </c>
      <c r="D478" s="7" t="s">
        <v>280</v>
      </c>
      <c r="E478" s="7">
        <v>610</v>
      </c>
      <c r="F478" s="17">
        <v>764000</v>
      </c>
      <c r="G478" s="8">
        <f t="shared" si="10"/>
        <v>0</v>
      </c>
      <c r="H478" s="17">
        <v>764000</v>
      </c>
    </row>
    <row r="479" spans="1:8" ht="31.5">
      <c r="A479" s="26" t="s">
        <v>410</v>
      </c>
      <c r="B479" s="10" t="s">
        <v>157</v>
      </c>
      <c r="C479" s="10" t="s">
        <v>391</v>
      </c>
      <c r="D479" s="10" t="s">
        <v>281</v>
      </c>
      <c r="E479" s="10"/>
      <c r="F479" s="17">
        <f>F482</f>
        <v>943000</v>
      </c>
      <c r="G479" s="8">
        <f t="shared" si="10"/>
        <v>-44000</v>
      </c>
      <c r="H479" s="17">
        <f>H480+H482</f>
        <v>899000</v>
      </c>
    </row>
    <row r="480" spans="1:8" ht="65.25" hidden="1" customHeight="1">
      <c r="A480" s="15" t="s">
        <v>14</v>
      </c>
      <c r="B480" s="16" t="s">
        <v>157</v>
      </c>
      <c r="C480" s="7" t="s">
        <v>160</v>
      </c>
      <c r="D480" s="7" t="s">
        <v>281</v>
      </c>
      <c r="E480" s="7">
        <v>100</v>
      </c>
      <c r="F480" s="17">
        <v>0</v>
      </c>
      <c r="G480" s="8">
        <f t="shared" si="10"/>
        <v>0</v>
      </c>
      <c r="H480" s="17">
        <f>H481</f>
        <v>0</v>
      </c>
    </row>
    <row r="481" spans="1:8" ht="23.25" hidden="1" customHeight="1">
      <c r="A481" s="15" t="s">
        <v>31</v>
      </c>
      <c r="B481" s="16" t="s">
        <v>157</v>
      </c>
      <c r="C481" s="7" t="s">
        <v>160</v>
      </c>
      <c r="D481" s="7" t="s">
        <v>281</v>
      </c>
      <c r="E481" s="7">
        <v>110</v>
      </c>
      <c r="F481" s="17">
        <v>0</v>
      </c>
      <c r="G481" s="8">
        <f t="shared" si="10"/>
        <v>0</v>
      </c>
      <c r="H481" s="17"/>
    </row>
    <row r="482" spans="1:8" ht="31.5">
      <c r="A482" s="15" t="s">
        <v>255</v>
      </c>
      <c r="B482" s="16" t="s">
        <v>157</v>
      </c>
      <c r="C482" s="7" t="s">
        <v>160</v>
      </c>
      <c r="D482" s="7" t="s">
        <v>281</v>
      </c>
      <c r="E482" s="7">
        <v>200</v>
      </c>
      <c r="F482" s="17">
        <f>F483</f>
        <v>943000</v>
      </c>
      <c r="G482" s="8">
        <f t="shared" si="10"/>
        <v>-44000</v>
      </c>
      <c r="H482" s="17">
        <f>H483</f>
        <v>899000</v>
      </c>
    </row>
    <row r="483" spans="1:8" ht="35.25" customHeight="1">
      <c r="A483" s="15" t="s">
        <v>256</v>
      </c>
      <c r="B483" s="16" t="s">
        <v>157</v>
      </c>
      <c r="C483" s="7" t="s">
        <v>160</v>
      </c>
      <c r="D483" s="7" t="s">
        <v>281</v>
      </c>
      <c r="E483" s="7">
        <v>240</v>
      </c>
      <c r="F483" s="17">
        <v>943000</v>
      </c>
      <c r="G483" s="8">
        <f t="shared" si="10"/>
        <v>-44000</v>
      </c>
      <c r="H483" s="17">
        <v>899000</v>
      </c>
    </row>
    <row r="484" spans="1:8" ht="22.5" hidden="1" customHeight="1">
      <c r="A484" s="26" t="s">
        <v>411</v>
      </c>
      <c r="B484" s="10" t="s">
        <v>157</v>
      </c>
      <c r="C484" s="10" t="s">
        <v>391</v>
      </c>
      <c r="D484" s="10" t="s">
        <v>491</v>
      </c>
      <c r="E484" s="10" t="s">
        <v>378</v>
      </c>
      <c r="F484" s="17">
        <v>0</v>
      </c>
      <c r="G484" s="8">
        <f t="shared" si="10"/>
        <v>0</v>
      </c>
      <c r="H484" s="17">
        <f>H485</f>
        <v>0</v>
      </c>
    </row>
    <row r="485" spans="1:8" ht="33" hidden="1" customHeight="1">
      <c r="A485" s="26" t="s">
        <v>412</v>
      </c>
      <c r="B485" s="10" t="s">
        <v>157</v>
      </c>
      <c r="C485" s="10" t="s">
        <v>391</v>
      </c>
      <c r="D485" s="10" t="s">
        <v>491</v>
      </c>
      <c r="E485" s="10" t="s">
        <v>413</v>
      </c>
      <c r="F485" s="17">
        <v>0</v>
      </c>
      <c r="G485" s="8">
        <f t="shared" si="10"/>
        <v>0</v>
      </c>
      <c r="H485" s="17">
        <f>H486</f>
        <v>0</v>
      </c>
    </row>
    <row r="486" spans="1:8" hidden="1">
      <c r="A486" s="26" t="s">
        <v>414</v>
      </c>
      <c r="B486" s="10" t="s">
        <v>157</v>
      </c>
      <c r="C486" s="10" t="s">
        <v>391</v>
      </c>
      <c r="D486" s="10" t="s">
        <v>491</v>
      </c>
      <c r="E486" s="10" t="s">
        <v>415</v>
      </c>
      <c r="F486" s="17">
        <v>0</v>
      </c>
      <c r="G486" s="8">
        <f t="shared" si="10"/>
        <v>0</v>
      </c>
      <c r="H486" s="17"/>
    </row>
    <row r="487" spans="1:8" ht="31.5">
      <c r="A487" s="26" t="s">
        <v>416</v>
      </c>
      <c r="B487" s="10" t="s">
        <v>157</v>
      </c>
      <c r="C487" s="10" t="s">
        <v>391</v>
      </c>
      <c r="D487" s="10" t="s">
        <v>492</v>
      </c>
      <c r="E487" s="10"/>
      <c r="F487" s="17">
        <v>0</v>
      </c>
      <c r="G487" s="8">
        <f t="shared" si="10"/>
        <v>9536950</v>
      </c>
      <c r="H487" s="17">
        <f>H488+H490+H492</f>
        <v>9536950</v>
      </c>
    </row>
    <row r="488" spans="1:8" ht="66.75" customHeight="1">
      <c r="A488" s="15" t="s">
        <v>14</v>
      </c>
      <c r="B488" s="10" t="s">
        <v>157</v>
      </c>
      <c r="C488" s="10" t="s">
        <v>391</v>
      </c>
      <c r="D488" s="10" t="s">
        <v>492</v>
      </c>
      <c r="E488" s="10" t="s">
        <v>396</v>
      </c>
      <c r="F488" s="17">
        <v>0</v>
      </c>
      <c r="G488" s="8">
        <f t="shared" si="10"/>
        <v>7790104</v>
      </c>
      <c r="H488" s="17">
        <f>H489</f>
        <v>7790104</v>
      </c>
    </row>
    <row r="489" spans="1:8" ht="22.5" customHeight="1">
      <c r="A489" s="15" t="s">
        <v>31</v>
      </c>
      <c r="B489" s="10" t="s">
        <v>157</v>
      </c>
      <c r="C489" s="10" t="s">
        <v>391</v>
      </c>
      <c r="D489" s="10" t="s">
        <v>492</v>
      </c>
      <c r="E489" s="10" t="s">
        <v>398</v>
      </c>
      <c r="F489" s="17">
        <v>0</v>
      </c>
      <c r="G489" s="8">
        <f t="shared" si="10"/>
        <v>7790104</v>
      </c>
      <c r="H489" s="17">
        <v>7790104</v>
      </c>
    </row>
    <row r="490" spans="1:8" ht="31.5">
      <c r="A490" s="15" t="s">
        <v>16</v>
      </c>
      <c r="B490" s="10" t="s">
        <v>157</v>
      </c>
      <c r="C490" s="10" t="s">
        <v>391</v>
      </c>
      <c r="D490" s="10" t="s">
        <v>492</v>
      </c>
      <c r="E490" s="10" t="s">
        <v>381</v>
      </c>
      <c r="F490" s="17">
        <v>0</v>
      </c>
      <c r="G490" s="8">
        <f t="shared" si="10"/>
        <v>1746846</v>
      </c>
      <c r="H490" s="17">
        <f>H491</f>
        <v>1746846</v>
      </c>
    </row>
    <row r="491" spans="1:8" ht="34.5" customHeight="1">
      <c r="A491" s="15" t="s">
        <v>17</v>
      </c>
      <c r="B491" s="10" t="s">
        <v>157</v>
      </c>
      <c r="C491" s="10" t="s">
        <v>391</v>
      </c>
      <c r="D491" s="10" t="s">
        <v>492</v>
      </c>
      <c r="E491" s="10" t="s">
        <v>382</v>
      </c>
      <c r="F491" s="17">
        <v>0</v>
      </c>
      <c r="G491" s="8">
        <f t="shared" si="10"/>
        <v>1746846</v>
      </c>
      <c r="H491" s="17">
        <v>1746846</v>
      </c>
    </row>
    <row r="492" spans="1:8" hidden="1">
      <c r="A492" s="26" t="s">
        <v>361</v>
      </c>
      <c r="B492" s="10" t="s">
        <v>157</v>
      </c>
      <c r="C492" s="10" t="s">
        <v>391</v>
      </c>
      <c r="D492" s="10" t="s">
        <v>492</v>
      </c>
      <c r="E492" s="10" t="s">
        <v>400</v>
      </c>
      <c r="F492" s="17">
        <v>0</v>
      </c>
      <c r="G492" s="8">
        <f t="shared" si="10"/>
        <v>0</v>
      </c>
      <c r="H492" s="17">
        <f>H493</f>
        <v>0</v>
      </c>
    </row>
    <row r="493" spans="1:8" hidden="1">
      <c r="A493" s="26" t="s">
        <v>362</v>
      </c>
      <c r="B493" s="10" t="s">
        <v>157</v>
      </c>
      <c r="C493" s="10" t="s">
        <v>391</v>
      </c>
      <c r="D493" s="10" t="s">
        <v>492</v>
      </c>
      <c r="E493" s="10" t="s">
        <v>401</v>
      </c>
      <c r="F493" s="17">
        <v>0</v>
      </c>
      <c r="G493" s="8">
        <f t="shared" si="10"/>
        <v>0</v>
      </c>
      <c r="H493" s="17"/>
    </row>
    <row r="494" spans="1:8" ht="31.5" hidden="1">
      <c r="A494" s="26" t="s">
        <v>417</v>
      </c>
      <c r="B494" s="10" t="s">
        <v>157</v>
      </c>
      <c r="C494" s="10" t="s">
        <v>391</v>
      </c>
      <c r="D494" s="10" t="s">
        <v>493</v>
      </c>
      <c r="E494" s="10" t="s">
        <v>378</v>
      </c>
      <c r="F494" s="17">
        <v>0</v>
      </c>
      <c r="G494" s="8">
        <f t="shared" si="10"/>
        <v>0</v>
      </c>
      <c r="H494" s="17">
        <f>H495</f>
        <v>0</v>
      </c>
    </row>
    <row r="495" spans="1:8" ht="31.5" hidden="1">
      <c r="A495" s="15" t="s">
        <v>16</v>
      </c>
      <c r="B495" s="10" t="s">
        <v>157</v>
      </c>
      <c r="C495" s="10" t="s">
        <v>391</v>
      </c>
      <c r="D495" s="10" t="s">
        <v>493</v>
      </c>
      <c r="E495" s="10" t="s">
        <v>381</v>
      </c>
      <c r="F495" s="17">
        <v>0</v>
      </c>
      <c r="G495" s="8">
        <f t="shared" si="10"/>
        <v>0</v>
      </c>
      <c r="H495" s="17">
        <f>H496</f>
        <v>0</v>
      </c>
    </row>
    <row r="496" spans="1:8" ht="36.75" hidden="1" customHeight="1">
      <c r="A496" s="15" t="s">
        <v>17</v>
      </c>
      <c r="B496" s="10" t="s">
        <v>157</v>
      </c>
      <c r="C496" s="10" t="s">
        <v>391</v>
      </c>
      <c r="D496" s="10" t="s">
        <v>493</v>
      </c>
      <c r="E496" s="10" t="s">
        <v>382</v>
      </c>
      <c r="F496" s="17">
        <v>0</v>
      </c>
      <c r="G496" s="8">
        <f t="shared" si="10"/>
        <v>0</v>
      </c>
      <c r="H496" s="17"/>
    </row>
    <row r="497" spans="1:8">
      <c r="A497" s="15" t="s">
        <v>352</v>
      </c>
      <c r="B497" s="16" t="s">
        <v>157</v>
      </c>
      <c r="C497" s="7" t="s">
        <v>160</v>
      </c>
      <c r="D497" s="7" t="s">
        <v>277</v>
      </c>
      <c r="E497" s="7"/>
      <c r="F497" s="17">
        <f>F498+F500</f>
        <v>8744000</v>
      </c>
      <c r="G497" s="8">
        <f t="shared" si="10"/>
        <v>-584000</v>
      </c>
      <c r="H497" s="17">
        <f>H498+H500+H502+H504+H509</f>
        <v>8160000</v>
      </c>
    </row>
    <row r="498" spans="1:8" ht="66.75" customHeight="1">
      <c r="A498" s="15" t="s">
        <v>14</v>
      </c>
      <c r="B498" s="16" t="s">
        <v>157</v>
      </c>
      <c r="C498" s="7" t="s">
        <v>160</v>
      </c>
      <c r="D498" s="7" t="s">
        <v>278</v>
      </c>
      <c r="E498" s="7">
        <v>100</v>
      </c>
      <c r="F498" s="17">
        <f>F499</f>
        <v>4645000</v>
      </c>
      <c r="G498" s="8">
        <f t="shared" si="10"/>
        <v>1736000</v>
      </c>
      <c r="H498" s="17">
        <f>H499</f>
        <v>6381000</v>
      </c>
    </row>
    <row r="499" spans="1:8" ht="21.75" customHeight="1">
      <c r="A499" s="15" t="s">
        <v>31</v>
      </c>
      <c r="B499" s="16" t="s">
        <v>157</v>
      </c>
      <c r="C499" s="7" t="s">
        <v>160</v>
      </c>
      <c r="D499" s="7" t="s">
        <v>278</v>
      </c>
      <c r="E499" s="7">
        <v>110</v>
      </c>
      <c r="F499" s="17">
        <v>4645000</v>
      </c>
      <c r="G499" s="8">
        <f t="shared" si="10"/>
        <v>1736000</v>
      </c>
      <c r="H499" s="17">
        <v>6381000</v>
      </c>
    </row>
    <row r="500" spans="1:8" ht="31.5">
      <c r="A500" s="15" t="s">
        <v>16</v>
      </c>
      <c r="B500" s="16" t="s">
        <v>157</v>
      </c>
      <c r="C500" s="7" t="s">
        <v>160</v>
      </c>
      <c r="D500" s="7" t="s">
        <v>278</v>
      </c>
      <c r="E500" s="7">
        <v>200</v>
      </c>
      <c r="F500" s="17">
        <f>F501</f>
        <v>4099000</v>
      </c>
      <c r="G500" s="8">
        <f t="shared" si="10"/>
        <v>-2470000</v>
      </c>
      <c r="H500" s="17">
        <f>H501</f>
        <v>1629000</v>
      </c>
    </row>
    <row r="501" spans="1:8" ht="35.25" customHeight="1">
      <c r="A501" s="15" t="s">
        <v>17</v>
      </c>
      <c r="B501" s="16" t="s">
        <v>157</v>
      </c>
      <c r="C501" s="7" t="s">
        <v>160</v>
      </c>
      <c r="D501" s="7" t="s">
        <v>278</v>
      </c>
      <c r="E501" s="7">
        <v>240</v>
      </c>
      <c r="F501" s="17">
        <v>4099000</v>
      </c>
      <c r="G501" s="8">
        <f t="shared" si="10"/>
        <v>-2470000</v>
      </c>
      <c r="H501" s="17">
        <v>1629000</v>
      </c>
    </row>
    <row r="502" spans="1:8" hidden="1">
      <c r="A502" s="26" t="s">
        <v>361</v>
      </c>
      <c r="B502" s="10" t="s">
        <v>157</v>
      </c>
      <c r="C502" s="10" t="s">
        <v>391</v>
      </c>
      <c r="D502" s="10" t="s">
        <v>278</v>
      </c>
      <c r="E502" s="10" t="s">
        <v>400</v>
      </c>
      <c r="F502" s="17">
        <v>0</v>
      </c>
      <c r="G502" s="8">
        <f t="shared" si="10"/>
        <v>0</v>
      </c>
      <c r="H502" s="17">
        <f>H503</f>
        <v>0</v>
      </c>
    </row>
    <row r="503" spans="1:8" hidden="1">
      <c r="A503" s="26" t="s">
        <v>362</v>
      </c>
      <c r="B503" s="10" t="s">
        <v>157</v>
      </c>
      <c r="C503" s="10" t="s">
        <v>391</v>
      </c>
      <c r="D503" s="10" t="s">
        <v>278</v>
      </c>
      <c r="E503" s="10" t="s">
        <v>401</v>
      </c>
      <c r="F503" s="17">
        <v>0</v>
      </c>
      <c r="G503" s="8">
        <f t="shared" si="10"/>
        <v>0</v>
      </c>
      <c r="H503" s="17"/>
    </row>
    <row r="504" spans="1:8" ht="31.5">
      <c r="A504" s="26" t="s">
        <v>418</v>
      </c>
      <c r="B504" s="10" t="s">
        <v>157</v>
      </c>
      <c r="C504" s="10" t="s">
        <v>391</v>
      </c>
      <c r="D504" s="10" t="s">
        <v>494</v>
      </c>
      <c r="E504" s="10"/>
      <c r="F504" s="17">
        <v>0</v>
      </c>
      <c r="G504" s="8">
        <f t="shared" si="10"/>
        <v>150000</v>
      </c>
      <c r="H504" s="17">
        <f>H505+H507</f>
        <v>150000</v>
      </c>
    </row>
    <row r="505" spans="1:8" ht="66.75" hidden="1" customHeight="1">
      <c r="A505" s="26" t="s">
        <v>395</v>
      </c>
      <c r="B505" s="10" t="s">
        <v>157</v>
      </c>
      <c r="C505" s="10" t="s">
        <v>391</v>
      </c>
      <c r="D505" s="10" t="s">
        <v>494</v>
      </c>
      <c r="E505" s="10" t="s">
        <v>396</v>
      </c>
      <c r="F505" s="17">
        <v>0</v>
      </c>
      <c r="G505" s="8">
        <f t="shared" si="10"/>
        <v>0</v>
      </c>
      <c r="H505" s="17">
        <f>H506</f>
        <v>0</v>
      </c>
    </row>
    <row r="506" spans="1:8" ht="24.75" hidden="1" customHeight="1">
      <c r="A506" s="26" t="s">
        <v>397</v>
      </c>
      <c r="B506" s="10" t="s">
        <v>157</v>
      </c>
      <c r="C506" s="10" t="s">
        <v>391</v>
      </c>
      <c r="D506" s="10" t="s">
        <v>494</v>
      </c>
      <c r="E506" s="10" t="s">
        <v>398</v>
      </c>
      <c r="F506" s="17">
        <v>0</v>
      </c>
      <c r="G506" s="8">
        <f t="shared" si="10"/>
        <v>0</v>
      </c>
      <c r="H506" s="17"/>
    </row>
    <row r="507" spans="1:8" ht="31.5">
      <c r="A507" s="26" t="s">
        <v>369</v>
      </c>
      <c r="B507" s="10" t="s">
        <v>157</v>
      </c>
      <c r="C507" s="10" t="s">
        <v>391</v>
      </c>
      <c r="D507" s="10" t="s">
        <v>494</v>
      </c>
      <c r="E507" s="10" t="s">
        <v>381</v>
      </c>
      <c r="F507" s="17">
        <v>0</v>
      </c>
      <c r="G507" s="8">
        <f t="shared" si="10"/>
        <v>150000</v>
      </c>
      <c r="H507" s="17">
        <f>H508</f>
        <v>150000</v>
      </c>
    </row>
    <row r="508" spans="1:8" ht="35.25" customHeight="1">
      <c r="A508" s="26" t="s">
        <v>370</v>
      </c>
      <c r="B508" s="10" t="s">
        <v>157</v>
      </c>
      <c r="C508" s="10" t="s">
        <v>391</v>
      </c>
      <c r="D508" s="10" t="s">
        <v>494</v>
      </c>
      <c r="E508" s="10" t="s">
        <v>382</v>
      </c>
      <c r="F508" s="17">
        <v>0</v>
      </c>
      <c r="G508" s="8">
        <f t="shared" si="10"/>
        <v>150000</v>
      </c>
      <c r="H508" s="17">
        <v>150000</v>
      </c>
    </row>
    <row r="509" spans="1:8" ht="31.5" hidden="1">
      <c r="A509" s="26" t="s">
        <v>419</v>
      </c>
      <c r="B509" s="10" t="s">
        <v>157</v>
      </c>
      <c r="C509" s="10" t="s">
        <v>391</v>
      </c>
      <c r="D509" s="10" t="s">
        <v>495</v>
      </c>
      <c r="E509" s="10" t="s">
        <v>378</v>
      </c>
      <c r="F509" s="17">
        <v>0</v>
      </c>
      <c r="G509" s="8">
        <f t="shared" si="10"/>
        <v>0</v>
      </c>
      <c r="H509" s="17">
        <f>H510+H512</f>
        <v>0</v>
      </c>
    </row>
    <row r="510" spans="1:8" ht="66" hidden="1" customHeight="1">
      <c r="A510" s="26" t="s">
        <v>395</v>
      </c>
      <c r="B510" s="10" t="s">
        <v>157</v>
      </c>
      <c r="C510" s="10" t="s">
        <v>391</v>
      </c>
      <c r="D510" s="10" t="s">
        <v>495</v>
      </c>
      <c r="E510" s="10" t="s">
        <v>396</v>
      </c>
      <c r="F510" s="17">
        <v>0</v>
      </c>
      <c r="G510" s="8">
        <f t="shared" si="10"/>
        <v>0</v>
      </c>
      <c r="H510" s="17">
        <f>H511</f>
        <v>0</v>
      </c>
    </row>
    <row r="511" spans="1:8" ht="31.5" hidden="1">
      <c r="A511" s="26" t="s">
        <v>397</v>
      </c>
      <c r="B511" s="10" t="s">
        <v>157</v>
      </c>
      <c r="C511" s="10" t="s">
        <v>391</v>
      </c>
      <c r="D511" s="10" t="s">
        <v>495</v>
      </c>
      <c r="E511" s="7">
        <v>110</v>
      </c>
      <c r="F511" s="17">
        <v>0</v>
      </c>
      <c r="G511" s="8">
        <f t="shared" si="10"/>
        <v>0</v>
      </c>
      <c r="H511" s="17"/>
    </row>
    <row r="512" spans="1:8" ht="31.5" hidden="1">
      <c r="A512" s="26" t="s">
        <v>369</v>
      </c>
      <c r="B512" s="10" t="s">
        <v>157</v>
      </c>
      <c r="C512" s="10" t="s">
        <v>391</v>
      </c>
      <c r="D512" s="10" t="s">
        <v>495</v>
      </c>
      <c r="E512" s="7">
        <v>200</v>
      </c>
      <c r="F512" s="17">
        <v>0</v>
      </c>
      <c r="G512" s="8">
        <f t="shared" si="10"/>
        <v>0</v>
      </c>
      <c r="H512" s="17">
        <f>H513</f>
        <v>0</v>
      </c>
    </row>
    <row r="513" spans="1:8" ht="35.25" hidden="1" customHeight="1">
      <c r="A513" s="26" t="s">
        <v>370</v>
      </c>
      <c r="B513" s="10" t="s">
        <v>157</v>
      </c>
      <c r="C513" s="10" t="s">
        <v>391</v>
      </c>
      <c r="D513" s="10" t="s">
        <v>495</v>
      </c>
      <c r="E513" s="7">
        <v>240</v>
      </c>
      <c r="F513" s="17">
        <v>0</v>
      </c>
      <c r="G513" s="8">
        <f t="shared" si="10"/>
        <v>0</v>
      </c>
      <c r="H513" s="17"/>
    </row>
    <row r="514" spans="1:8" hidden="1">
      <c r="A514" s="26" t="s">
        <v>409</v>
      </c>
      <c r="B514" s="10" t="s">
        <v>157</v>
      </c>
      <c r="C514" s="10" t="s">
        <v>391</v>
      </c>
      <c r="D514" s="10" t="s">
        <v>285</v>
      </c>
      <c r="E514" s="10" t="s">
        <v>378</v>
      </c>
      <c r="F514" s="17">
        <v>0</v>
      </c>
      <c r="G514" s="8">
        <f t="shared" si="10"/>
        <v>0</v>
      </c>
      <c r="H514" s="17">
        <f>H515</f>
        <v>0</v>
      </c>
    </row>
    <row r="515" spans="1:8" ht="31.5" hidden="1">
      <c r="A515" s="26" t="s">
        <v>369</v>
      </c>
      <c r="B515" s="10" t="s">
        <v>157</v>
      </c>
      <c r="C515" s="10" t="s">
        <v>391</v>
      </c>
      <c r="D515" s="10" t="s">
        <v>285</v>
      </c>
      <c r="E515" s="10" t="s">
        <v>381</v>
      </c>
      <c r="F515" s="17">
        <v>0</v>
      </c>
      <c r="G515" s="8">
        <f t="shared" si="10"/>
        <v>0</v>
      </c>
      <c r="H515" s="17">
        <f>H516</f>
        <v>0</v>
      </c>
    </row>
    <row r="516" spans="1:8" ht="35.25" hidden="1" customHeight="1">
      <c r="A516" s="26" t="s">
        <v>370</v>
      </c>
      <c r="B516" s="10" t="s">
        <v>157</v>
      </c>
      <c r="C516" s="10" t="s">
        <v>391</v>
      </c>
      <c r="D516" s="10" t="s">
        <v>285</v>
      </c>
      <c r="E516" s="10" t="s">
        <v>382</v>
      </c>
      <c r="F516" s="17">
        <v>0</v>
      </c>
      <c r="G516" s="8">
        <f t="shared" si="10"/>
        <v>0</v>
      </c>
      <c r="H516" s="17"/>
    </row>
    <row r="517" spans="1:8" ht="47.25" hidden="1">
      <c r="A517" s="26" t="s">
        <v>420</v>
      </c>
      <c r="B517" s="10" t="s">
        <v>157</v>
      </c>
      <c r="C517" s="10" t="s">
        <v>391</v>
      </c>
      <c r="D517" s="10" t="s">
        <v>120</v>
      </c>
      <c r="E517" s="10" t="s">
        <v>378</v>
      </c>
      <c r="F517" s="17">
        <v>0</v>
      </c>
      <c r="G517" s="8">
        <f t="shared" si="10"/>
        <v>0</v>
      </c>
      <c r="H517" s="17">
        <f>H518</f>
        <v>0</v>
      </c>
    </row>
    <row r="518" spans="1:8" ht="31.5" hidden="1">
      <c r="A518" s="26" t="s">
        <v>369</v>
      </c>
      <c r="B518" s="10" t="s">
        <v>157</v>
      </c>
      <c r="C518" s="10" t="s">
        <v>391</v>
      </c>
      <c r="D518" s="10" t="s">
        <v>120</v>
      </c>
      <c r="E518" s="10" t="s">
        <v>381</v>
      </c>
      <c r="F518" s="17">
        <v>0</v>
      </c>
      <c r="G518" s="8">
        <f t="shared" si="10"/>
        <v>0</v>
      </c>
      <c r="H518" s="17">
        <f>H519</f>
        <v>0</v>
      </c>
    </row>
    <row r="519" spans="1:8" ht="34.5" hidden="1" customHeight="1">
      <c r="A519" s="26" t="s">
        <v>370</v>
      </c>
      <c r="B519" s="10" t="s">
        <v>157</v>
      </c>
      <c r="C519" s="10" t="s">
        <v>391</v>
      </c>
      <c r="D519" s="10" t="s">
        <v>120</v>
      </c>
      <c r="E519" s="10" t="s">
        <v>382</v>
      </c>
      <c r="F519" s="17">
        <v>0</v>
      </c>
      <c r="G519" s="8">
        <f t="shared" si="10"/>
        <v>0</v>
      </c>
      <c r="H519" s="17"/>
    </row>
    <row r="520" spans="1:8" ht="21" customHeight="1">
      <c r="A520" s="19" t="s">
        <v>71</v>
      </c>
      <c r="B520" s="13" t="s">
        <v>157</v>
      </c>
      <c r="C520" s="13" t="s">
        <v>200</v>
      </c>
      <c r="D520" s="4"/>
      <c r="E520" s="4"/>
      <c r="F520" s="14">
        <f>F521+F541</f>
        <v>7215000</v>
      </c>
      <c r="G520" s="8">
        <f t="shared" si="10"/>
        <v>1859000</v>
      </c>
      <c r="H520" s="14">
        <f>H521+H541</f>
        <v>9074000</v>
      </c>
    </row>
    <row r="521" spans="1:8" ht="30.75" customHeight="1">
      <c r="A521" s="15" t="s">
        <v>279</v>
      </c>
      <c r="B521" s="16" t="s">
        <v>157</v>
      </c>
      <c r="C521" s="16" t="s">
        <v>200</v>
      </c>
      <c r="D521" s="7" t="s">
        <v>161</v>
      </c>
      <c r="E521" s="4"/>
      <c r="F521" s="17">
        <f>F522+F532+F535+F538</f>
        <v>6056000</v>
      </c>
      <c r="G521" s="8">
        <f t="shared" ref="G521:G616" si="12">H521-F521</f>
        <v>1831000</v>
      </c>
      <c r="H521" s="17">
        <f>H522+H532+H535+H538</f>
        <v>7887000</v>
      </c>
    </row>
    <row r="522" spans="1:8" ht="31.5">
      <c r="A522" s="15" t="s">
        <v>275</v>
      </c>
      <c r="B522" s="16" t="s">
        <v>157</v>
      </c>
      <c r="C522" s="7" t="s">
        <v>200</v>
      </c>
      <c r="D522" s="7" t="s">
        <v>276</v>
      </c>
      <c r="E522" s="7"/>
      <c r="F522" s="17">
        <f>F523+F530</f>
        <v>5156000</v>
      </c>
      <c r="G522" s="8">
        <f t="shared" si="12"/>
        <v>1531000</v>
      </c>
      <c r="H522" s="17">
        <f>H523+H530</f>
        <v>6687000</v>
      </c>
    </row>
    <row r="523" spans="1:8" ht="31.5">
      <c r="A523" s="15" t="s">
        <v>199</v>
      </c>
      <c r="B523" s="16" t="s">
        <v>157</v>
      </c>
      <c r="C523" s="7" t="s">
        <v>200</v>
      </c>
      <c r="D523" s="7" t="s">
        <v>276</v>
      </c>
      <c r="E523" s="7"/>
      <c r="F523" s="17">
        <f>F524+F526</f>
        <v>4956000</v>
      </c>
      <c r="G523" s="8">
        <f t="shared" si="12"/>
        <v>1731000</v>
      </c>
      <c r="H523" s="17">
        <f>H524+H526+H528</f>
        <v>6687000</v>
      </c>
    </row>
    <row r="524" spans="1:8" ht="66.75" customHeight="1">
      <c r="A524" s="15" t="s">
        <v>14</v>
      </c>
      <c r="B524" s="16" t="s">
        <v>157</v>
      </c>
      <c r="C524" s="7" t="s">
        <v>200</v>
      </c>
      <c r="D524" s="7" t="s">
        <v>276</v>
      </c>
      <c r="E524" s="7">
        <v>100</v>
      </c>
      <c r="F524" s="17">
        <f>F525</f>
        <v>4009000</v>
      </c>
      <c r="G524" s="8">
        <f t="shared" si="12"/>
        <v>1027000</v>
      </c>
      <c r="H524" s="17">
        <f>H525</f>
        <v>5036000</v>
      </c>
    </row>
    <row r="525" spans="1:8" ht="22.5" customHeight="1">
      <c r="A525" s="15" t="s">
        <v>31</v>
      </c>
      <c r="B525" s="16" t="s">
        <v>157</v>
      </c>
      <c r="C525" s="7" t="s">
        <v>200</v>
      </c>
      <c r="D525" s="7" t="s">
        <v>276</v>
      </c>
      <c r="E525" s="7">
        <v>110</v>
      </c>
      <c r="F525" s="17">
        <v>4009000</v>
      </c>
      <c r="G525" s="8">
        <f t="shared" si="12"/>
        <v>1027000</v>
      </c>
      <c r="H525" s="17">
        <v>5036000</v>
      </c>
    </row>
    <row r="526" spans="1:8" ht="31.5">
      <c r="A526" s="15" t="s">
        <v>16</v>
      </c>
      <c r="B526" s="16" t="s">
        <v>157</v>
      </c>
      <c r="C526" s="7" t="s">
        <v>200</v>
      </c>
      <c r="D526" s="7" t="s">
        <v>276</v>
      </c>
      <c r="E526" s="7">
        <v>200</v>
      </c>
      <c r="F526" s="17">
        <f>F527</f>
        <v>947000</v>
      </c>
      <c r="G526" s="8">
        <f t="shared" si="12"/>
        <v>704000</v>
      </c>
      <c r="H526" s="17">
        <f>H527</f>
        <v>1651000</v>
      </c>
    </row>
    <row r="527" spans="1:8" ht="34.5" customHeight="1">
      <c r="A527" s="15" t="s">
        <v>17</v>
      </c>
      <c r="B527" s="16" t="s">
        <v>157</v>
      </c>
      <c r="C527" s="7" t="s">
        <v>200</v>
      </c>
      <c r="D527" s="7" t="s">
        <v>276</v>
      </c>
      <c r="E527" s="7">
        <v>240</v>
      </c>
      <c r="F527" s="17">
        <v>947000</v>
      </c>
      <c r="G527" s="8">
        <f t="shared" si="12"/>
        <v>704000</v>
      </c>
      <c r="H527" s="17">
        <v>1651000</v>
      </c>
    </row>
    <row r="528" spans="1:8" hidden="1">
      <c r="A528" s="26" t="s">
        <v>361</v>
      </c>
      <c r="B528" s="16" t="s">
        <v>157</v>
      </c>
      <c r="C528" s="7" t="s">
        <v>200</v>
      </c>
      <c r="D528" s="7" t="s">
        <v>280</v>
      </c>
      <c r="E528" s="7">
        <v>800</v>
      </c>
      <c r="F528" s="17">
        <v>0</v>
      </c>
      <c r="G528" s="8">
        <f t="shared" si="12"/>
        <v>0</v>
      </c>
      <c r="H528" s="17">
        <f>H529</f>
        <v>0</v>
      </c>
    </row>
    <row r="529" spans="1:8" hidden="1">
      <c r="A529" s="26" t="s">
        <v>362</v>
      </c>
      <c r="B529" s="16" t="s">
        <v>157</v>
      </c>
      <c r="C529" s="7" t="s">
        <v>200</v>
      </c>
      <c r="D529" s="7" t="s">
        <v>280</v>
      </c>
      <c r="E529" s="7">
        <v>850</v>
      </c>
      <c r="F529" s="17">
        <v>0</v>
      </c>
      <c r="G529" s="8">
        <f t="shared" si="12"/>
        <v>0</v>
      </c>
      <c r="H529" s="17"/>
    </row>
    <row r="530" spans="1:8" ht="31.5" hidden="1">
      <c r="A530" s="15" t="s">
        <v>255</v>
      </c>
      <c r="B530" s="16" t="s">
        <v>157</v>
      </c>
      <c r="C530" s="7" t="s">
        <v>200</v>
      </c>
      <c r="D530" s="7" t="s">
        <v>281</v>
      </c>
      <c r="E530" s="7">
        <v>200</v>
      </c>
      <c r="F530" s="17">
        <f>F531</f>
        <v>200000</v>
      </c>
      <c r="G530" s="8">
        <f t="shared" si="12"/>
        <v>-200000</v>
      </c>
      <c r="H530" s="17">
        <f>H531</f>
        <v>0</v>
      </c>
    </row>
    <row r="531" spans="1:8" ht="34.5" hidden="1" customHeight="1">
      <c r="A531" s="15" t="s">
        <v>256</v>
      </c>
      <c r="B531" s="16" t="s">
        <v>157</v>
      </c>
      <c r="C531" s="7" t="s">
        <v>200</v>
      </c>
      <c r="D531" s="7" t="s">
        <v>281</v>
      </c>
      <c r="E531" s="7">
        <v>240</v>
      </c>
      <c r="F531" s="17">
        <v>200000</v>
      </c>
      <c r="G531" s="8">
        <f t="shared" si="12"/>
        <v>-200000</v>
      </c>
      <c r="H531" s="17"/>
    </row>
    <row r="532" spans="1:8" ht="33.75" customHeight="1">
      <c r="A532" s="15" t="s">
        <v>282</v>
      </c>
      <c r="B532" s="16" t="s">
        <v>157</v>
      </c>
      <c r="C532" s="7" t="s">
        <v>200</v>
      </c>
      <c r="D532" s="7" t="s">
        <v>284</v>
      </c>
      <c r="E532" s="7"/>
      <c r="F532" s="17">
        <f>F533</f>
        <v>300000</v>
      </c>
      <c r="G532" s="8">
        <f t="shared" si="12"/>
        <v>150000</v>
      </c>
      <c r="H532" s="17">
        <f>H533</f>
        <v>450000</v>
      </c>
    </row>
    <row r="533" spans="1:8" ht="31.5">
      <c r="A533" s="15" t="s">
        <v>16</v>
      </c>
      <c r="B533" s="16" t="s">
        <v>157</v>
      </c>
      <c r="C533" s="7" t="s">
        <v>200</v>
      </c>
      <c r="D533" s="7" t="s">
        <v>284</v>
      </c>
      <c r="E533" s="7">
        <v>200</v>
      </c>
      <c r="F533" s="17">
        <f>F534</f>
        <v>300000</v>
      </c>
      <c r="G533" s="8">
        <f t="shared" si="12"/>
        <v>150000</v>
      </c>
      <c r="H533" s="17">
        <f>H534</f>
        <v>450000</v>
      </c>
    </row>
    <row r="534" spans="1:8" ht="33.75" customHeight="1">
      <c r="A534" s="15" t="s">
        <v>17</v>
      </c>
      <c r="B534" s="16" t="s">
        <v>157</v>
      </c>
      <c r="C534" s="7" t="s">
        <v>200</v>
      </c>
      <c r="D534" s="7" t="s">
        <v>284</v>
      </c>
      <c r="E534" s="7">
        <v>240</v>
      </c>
      <c r="F534" s="17">
        <v>300000</v>
      </c>
      <c r="G534" s="8">
        <f t="shared" si="12"/>
        <v>150000</v>
      </c>
      <c r="H534" s="17">
        <v>450000</v>
      </c>
    </row>
    <row r="535" spans="1:8">
      <c r="A535" s="15" t="s">
        <v>283</v>
      </c>
      <c r="B535" s="16" t="s">
        <v>157</v>
      </c>
      <c r="C535" s="7" t="s">
        <v>200</v>
      </c>
      <c r="D535" s="7" t="s">
        <v>285</v>
      </c>
      <c r="E535" s="7"/>
      <c r="F535" s="17">
        <f>F536</f>
        <v>550000</v>
      </c>
      <c r="G535" s="8">
        <f t="shared" si="12"/>
        <v>150000</v>
      </c>
      <c r="H535" s="17">
        <f>H536</f>
        <v>700000</v>
      </c>
    </row>
    <row r="536" spans="1:8" ht="31.5">
      <c r="A536" s="15" t="s">
        <v>16</v>
      </c>
      <c r="B536" s="16" t="s">
        <v>157</v>
      </c>
      <c r="C536" s="7" t="s">
        <v>200</v>
      </c>
      <c r="D536" s="7" t="s">
        <v>285</v>
      </c>
      <c r="E536" s="7">
        <v>200</v>
      </c>
      <c r="F536" s="17">
        <f>F537</f>
        <v>550000</v>
      </c>
      <c r="G536" s="8">
        <f t="shared" si="12"/>
        <v>150000</v>
      </c>
      <c r="H536" s="17">
        <f>H537</f>
        <v>700000</v>
      </c>
    </row>
    <row r="537" spans="1:8" ht="34.5" customHeight="1">
      <c r="A537" s="15" t="s">
        <v>17</v>
      </c>
      <c r="B537" s="16" t="s">
        <v>157</v>
      </c>
      <c r="C537" s="7" t="s">
        <v>200</v>
      </c>
      <c r="D537" s="7" t="s">
        <v>285</v>
      </c>
      <c r="E537" s="7">
        <v>240</v>
      </c>
      <c r="F537" s="17">
        <v>550000</v>
      </c>
      <c r="G537" s="8">
        <f t="shared" si="12"/>
        <v>150000</v>
      </c>
      <c r="H537" s="17">
        <v>700000</v>
      </c>
    </row>
    <row r="538" spans="1:8" ht="18.75" customHeight="1">
      <c r="A538" s="15" t="s">
        <v>520</v>
      </c>
      <c r="B538" s="16" t="s">
        <v>157</v>
      </c>
      <c r="C538" s="7" t="s">
        <v>200</v>
      </c>
      <c r="D538" s="7" t="s">
        <v>357</v>
      </c>
      <c r="E538" s="7"/>
      <c r="F538" s="17">
        <f>F539</f>
        <v>50000</v>
      </c>
      <c r="G538" s="8">
        <f t="shared" si="12"/>
        <v>0</v>
      </c>
      <c r="H538" s="17">
        <f>H539</f>
        <v>50000</v>
      </c>
    </row>
    <row r="539" spans="1:8" ht="31.5">
      <c r="A539" s="15" t="s">
        <v>16</v>
      </c>
      <c r="B539" s="16" t="s">
        <v>157</v>
      </c>
      <c r="C539" s="7" t="s">
        <v>200</v>
      </c>
      <c r="D539" s="7" t="s">
        <v>357</v>
      </c>
      <c r="E539" s="7">
        <v>200</v>
      </c>
      <c r="F539" s="17">
        <f>F540</f>
        <v>50000</v>
      </c>
      <c r="G539" s="8">
        <f t="shared" si="12"/>
        <v>0</v>
      </c>
      <c r="H539" s="17">
        <f>H540</f>
        <v>50000</v>
      </c>
    </row>
    <row r="540" spans="1:8" ht="34.5" customHeight="1">
      <c r="A540" s="15" t="s">
        <v>17</v>
      </c>
      <c r="B540" s="16" t="s">
        <v>157</v>
      </c>
      <c r="C540" s="7" t="s">
        <v>200</v>
      </c>
      <c r="D540" s="7" t="s">
        <v>357</v>
      </c>
      <c r="E540" s="7">
        <v>240</v>
      </c>
      <c r="F540" s="17">
        <v>50000</v>
      </c>
      <c r="G540" s="8">
        <f t="shared" si="12"/>
        <v>0</v>
      </c>
      <c r="H540" s="17">
        <v>50000</v>
      </c>
    </row>
    <row r="541" spans="1:8" ht="47.25" customHeight="1">
      <c r="A541" s="15" t="s">
        <v>287</v>
      </c>
      <c r="B541" s="16" t="s">
        <v>157</v>
      </c>
      <c r="C541" s="7" t="s">
        <v>200</v>
      </c>
      <c r="D541" s="7" t="s">
        <v>81</v>
      </c>
      <c r="E541" s="7"/>
      <c r="F541" s="17">
        <f>F542</f>
        <v>1159000</v>
      </c>
      <c r="G541" s="8">
        <f t="shared" si="12"/>
        <v>28000</v>
      </c>
      <c r="H541" s="17">
        <f>H542</f>
        <v>1187000</v>
      </c>
    </row>
    <row r="542" spans="1:8">
      <c r="A542" s="15" t="s">
        <v>13</v>
      </c>
      <c r="B542" s="16" t="s">
        <v>157</v>
      </c>
      <c r="C542" s="7" t="s">
        <v>200</v>
      </c>
      <c r="D542" s="7" t="s">
        <v>84</v>
      </c>
      <c r="E542" s="7"/>
      <c r="F542" s="17">
        <f>F543+F545</f>
        <v>1159000</v>
      </c>
      <c r="G542" s="8">
        <f t="shared" si="12"/>
        <v>28000</v>
      </c>
      <c r="H542" s="17">
        <f>H543+H545</f>
        <v>1187000</v>
      </c>
    </row>
    <row r="543" spans="1:8" ht="66" customHeight="1">
      <c r="A543" s="15" t="s">
        <v>14</v>
      </c>
      <c r="B543" s="16" t="s">
        <v>157</v>
      </c>
      <c r="C543" s="7" t="s">
        <v>200</v>
      </c>
      <c r="D543" s="7" t="s">
        <v>84</v>
      </c>
      <c r="E543" s="7">
        <v>100</v>
      </c>
      <c r="F543" s="17">
        <f>F544</f>
        <v>1159000</v>
      </c>
      <c r="G543" s="8">
        <f t="shared" si="12"/>
        <v>28000</v>
      </c>
      <c r="H543" s="17">
        <f>H544</f>
        <v>1187000</v>
      </c>
    </row>
    <row r="544" spans="1:8" ht="31.5">
      <c r="A544" s="15" t="s">
        <v>15</v>
      </c>
      <c r="B544" s="16" t="s">
        <v>157</v>
      </c>
      <c r="C544" s="7" t="s">
        <v>200</v>
      </c>
      <c r="D544" s="7" t="s">
        <v>84</v>
      </c>
      <c r="E544" s="7">
        <v>120</v>
      </c>
      <c r="F544" s="17">
        <v>1159000</v>
      </c>
      <c r="G544" s="8">
        <f t="shared" si="12"/>
        <v>28000</v>
      </c>
      <c r="H544" s="17">
        <v>1187000</v>
      </c>
    </row>
    <row r="545" spans="1:8" ht="31.5" hidden="1">
      <c r="A545" s="15" t="s">
        <v>16</v>
      </c>
      <c r="B545" s="16" t="s">
        <v>157</v>
      </c>
      <c r="C545" s="16" t="s">
        <v>72</v>
      </c>
      <c r="D545" s="7" t="s">
        <v>84</v>
      </c>
      <c r="E545" s="7">
        <v>200</v>
      </c>
      <c r="F545" s="17">
        <f>F546</f>
        <v>0</v>
      </c>
      <c r="G545" s="8">
        <f t="shared" si="12"/>
        <v>0</v>
      </c>
      <c r="H545" s="17">
        <f>H546</f>
        <v>0</v>
      </c>
    </row>
    <row r="546" spans="1:8" ht="31.5" hidden="1">
      <c r="A546" s="15" t="s">
        <v>17</v>
      </c>
      <c r="B546" s="16" t="s">
        <v>157</v>
      </c>
      <c r="C546" s="16" t="s">
        <v>72</v>
      </c>
      <c r="D546" s="7" t="s">
        <v>84</v>
      </c>
      <c r="E546" s="7">
        <v>240</v>
      </c>
      <c r="F546" s="17"/>
      <c r="G546" s="8">
        <f t="shared" si="12"/>
        <v>0</v>
      </c>
      <c r="H546" s="17"/>
    </row>
    <row r="547" spans="1:8">
      <c r="A547" s="19" t="s">
        <v>163</v>
      </c>
      <c r="B547" s="13" t="s">
        <v>162</v>
      </c>
      <c r="C547" s="13"/>
      <c r="D547" s="4"/>
      <c r="E547" s="4"/>
      <c r="F547" s="14">
        <f>F548+F753</f>
        <v>491985400</v>
      </c>
      <c r="G547" s="8">
        <f t="shared" si="12"/>
        <v>9387909</v>
      </c>
      <c r="H547" s="14">
        <f>H548+H753</f>
        <v>501373309</v>
      </c>
    </row>
    <row r="548" spans="1:8">
      <c r="A548" s="19" t="s">
        <v>26</v>
      </c>
      <c r="B548" s="13" t="s">
        <v>162</v>
      </c>
      <c r="C548" s="13" t="s">
        <v>122</v>
      </c>
      <c r="D548" s="4"/>
      <c r="E548" s="4"/>
      <c r="F548" s="14">
        <f>F549+F581+F691</f>
        <v>469062042</v>
      </c>
      <c r="G548" s="8">
        <f t="shared" si="12"/>
        <v>4106471</v>
      </c>
      <c r="H548" s="14">
        <f>H549+H581+H691+H674</f>
        <v>473168513</v>
      </c>
    </row>
    <row r="549" spans="1:8">
      <c r="A549" s="19" t="s">
        <v>54</v>
      </c>
      <c r="B549" s="13" t="s">
        <v>162</v>
      </c>
      <c r="C549" s="4" t="s">
        <v>253</v>
      </c>
      <c r="D549" s="4"/>
      <c r="E549" s="4"/>
      <c r="F549" s="14">
        <f>F550+F570</f>
        <v>172556703</v>
      </c>
      <c r="G549" s="8">
        <f t="shared" si="12"/>
        <v>4374085</v>
      </c>
      <c r="H549" s="14">
        <f>H550+H570+H578</f>
        <v>176930788</v>
      </c>
    </row>
    <row r="550" spans="1:8" ht="31.5">
      <c r="A550" s="15" t="s">
        <v>286</v>
      </c>
      <c r="B550" s="16" t="s">
        <v>162</v>
      </c>
      <c r="C550" s="7" t="s">
        <v>253</v>
      </c>
      <c r="D550" s="7" t="s">
        <v>164</v>
      </c>
      <c r="E550" s="7"/>
      <c r="F550" s="17">
        <f>F551</f>
        <v>52439000</v>
      </c>
      <c r="G550" s="8">
        <f t="shared" si="12"/>
        <v>3621247</v>
      </c>
      <c r="H550" s="17">
        <f>H551+H575</f>
        <v>56060247</v>
      </c>
    </row>
    <row r="551" spans="1:8" ht="19.5" customHeight="1">
      <c r="A551" s="15" t="s">
        <v>55</v>
      </c>
      <c r="B551" s="16" t="s">
        <v>162</v>
      </c>
      <c r="C551" s="7" t="s">
        <v>253</v>
      </c>
      <c r="D551" s="7" t="s">
        <v>201</v>
      </c>
      <c r="E551" s="7"/>
      <c r="F551" s="17">
        <f>F552+F567</f>
        <v>52439000</v>
      </c>
      <c r="G551" s="8">
        <f t="shared" si="12"/>
        <v>3621247</v>
      </c>
      <c r="H551" s="17">
        <f>H552+H567</f>
        <v>56060247</v>
      </c>
    </row>
    <row r="552" spans="1:8" ht="31.5">
      <c r="A552" s="15" t="s">
        <v>202</v>
      </c>
      <c r="B552" s="16" t="s">
        <v>162</v>
      </c>
      <c r="C552" s="7" t="s">
        <v>253</v>
      </c>
      <c r="D552" s="7" t="s">
        <v>214</v>
      </c>
      <c r="E552" s="7"/>
      <c r="F552" s="17">
        <f>F553+F557+F561+F563</f>
        <v>26127000</v>
      </c>
      <c r="G552" s="8">
        <f t="shared" si="12"/>
        <v>281000</v>
      </c>
      <c r="H552" s="17">
        <f>H555+H557+H559+H561+H563+H565</f>
        <v>26408000</v>
      </c>
    </row>
    <row r="553" spans="1:8" ht="78.75" hidden="1">
      <c r="A553" s="15" t="s">
        <v>14</v>
      </c>
      <c r="B553" s="16" t="s">
        <v>162</v>
      </c>
      <c r="C553" s="7" t="s">
        <v>253</v>
      </c>
      <c r="D553" s="7" t="s">
        <v>203</v>
      </c>
      <c r="E553" s="7">
        <v>100</v>
      </c>
      <c r="F553" s="17">
        <f>F554</f>
        <v>0</v>
      </c>
      <c r="G553" s="8">
        <f t="shared" si="12"/>
        <v>0</v>
      </c>
      <c r="H553" s="17">
        <f>H554</f>
        <v>0</v>
      </c>
    </row>
    <row r="554" spans="1:8" hidden="1">
      <c r="A554" s="15" t="s">
        <v>31</v>
      </c>
      <c r="B554" s="16" t="s">
        <v>162</v>
      </c>
      <c r="C554" s="7" t="s">
        <v>253</v>
      </c>
      <c r="D554" s="7" t="s">
        <v>203</v>
      </c>
      <c r="E554" s="7">
        <v>110</v>
      </c>
      <c r="F554" s="17"/>
      <c r="G554" s="8">
        <f t="shared" si="12"/>
        <v>0</v>
      </c>
      <c r="H554" s="17"/>
    </row>
    <row r="555" spans="1:8" ht="68.25" hidden="1" customHeight="1">
      <c r="A555" s="15" t="s">
        <v>421</v>
      </c>
      <c r="B555" s="16" t="s">
        <v>162</v>
      </c>
      <c r="C555" s="7" t="s">
        <v>253</v>
      </c>
      <c r="D555" s="7" t="s">
        <v>203</v>
      </c>
      <c r="E555" s="7">
        <v>100</v>
      </c>
      <c r="F555" s="17">
        <v>0</v>
      </c>
      <c r="G555" s="8">
        <f t="shared" si="12"/>
        <v>0</v>
      </c>
      <c r="H555" s="17">
        <f>H556</f>
        <v>0</v>
      </c>
    </row>
    <row r="556" spans="1:8" hidden="1">
      <c r="A556" s="15" t="s">
        <v>422</v>
      </c>
      <c r="B556" s="16" t="s">
        <v>162</v>
      </c>
      <c r="C556" s="7" t="s">
        <v>253</v>
      </c>
      <c r="D556" s="7" t="s">
        <v>203</v>
      </c>
      <c r="E556" s="7">
        <v>110</v>
      </c>
      <c r="F556" s="17">
        <v>0</v>
      </c>
      <c r="G556" s="8">
        <f t="shared" si="12"/>
        <v>0</v>
      </c>
      <c r="H556" s="17"/>
    </row>
    <row r="557" spans="1:8" ht="31.5">
      <c r="A557" s="15" t="s">
        <v>16</v>
      </c>
      <c r="B557" s="16" t="s">
        <v>162</v>
      </c>
      <c r="C557" s="7" t="s">
        <v>253</v>
      </c>
      <c r="D557" s="7" t="s">
        <v>203</v>
      </c>
      <c r="E557" s="7">
        <v>200</v>
      </c>
      <c r="F557" s="17">
        <f>F558</f>
        <v>17356000</v>
      </c>
      <c r="G557" s="8">
        <f t="shared" si="12"/>
        <v>-421000</v>
      </c>
      <c r="H557" s="17">
        <f>H558</f>
        <v>16935000</v>
      </c>
    </row>
    <row r="558" spans="1:8" ht="31.5">
      <c r="A558" s="15" t="s">
        <v>17</v>
      </c>
      <c r="B558" s="16" t="s">
        <v>162</v>
      </c>
      <c r="C558" s="7" t="s">
        <v>253</v>
      </c>
      <c r="D558" s="7" t="s">
        <v>203</v>
      </c>
      <c r="E558" s="7">
        <v>240</v>
      </c>
      <c r="F558" s="17">
        <v>17356000</v>
      </c>
      <c r="G558" s="8">
        <f t="shared" si="12"/>
        <v>-421000</v>
      </c>
      <c r="H558" s="17">
        <v>16935000</v>
      </c>
    </row>
    <row r="559" spans="1:8" hidden="1">
      <c r="A559" s="26" t="s">
        <v>361</v>
      </c>
      <c r="B559" s="16" t="s">
        <v>162</v>
      </c>
      <c r="C559" s="7" t="s">
        <v>253</v>
      </c>
      <c r="D559" s="7" t="s">
        <v>203</v>
      </c>
      <c r="E559" s="7">
        <v>800</v>
      </c>
      <c r="F559" s="17">
        <v>0</v>
      </c>
      <c r="G559" s="8"/>
      <c r="H559" s="17">
        <f>H560</f>
        <v>0</v>
      </c>
    </row>
    <row r="560" spans="1:8" hidden="1">
      <c r="A560" s="26" t="s">
        <v>362</v>
      </c>
      <c r="B560" s="16" t="s">
        <v>162</v>
      </c>
      <c r="C560" s="7" t="s">
        <v>253</v>
      </c>
      <c r="D560" s="7" t="s">
        <v>203</v>
      </c>
      <c r="E560" s="7">
        <v>850</v>
      </c>
      <c r="F560" s="17">
        <v>0</v>
      </c>
      <c r="G560" s="8"/>
      <c r="H560" s="17"/>
    </row>
    <row r="561" spans="1:8" ht="77.25" hidden="1" customHeight="1">
      <c r="A561" s="15" t="s">
        <v>254</v>
      </c>
      <c r="B561" s="16" t="s">
        <v>162</v>
      </c>
      <c r="C561" s="7" t="s">
        <v>253</v>
      </c>
      <c r="D561" s="7" t="s">
        <v>204</v>
      </c>
      <c r="E561" s="7">
        <v>100</v>
      </c>
      <c r="F561" s="17">
        <f>F562</f>
        <v>200000</v>
      </c>
      <c r="G561" s="8">
        <f t="shared" si="12"/>
        <v>-200000</v>
      </c>
      <c r="H561" s="17">
        <f>H562</f>
        <v>0</v>
      </c>
    </row>
    <row r="562" spans="1:8" ht="31.5" hidden="1">
      <c r="A562" s="15" t="s">
        <v>257</v>
      </c>
      <c r="B562" s="16" t="s">
        <v>162</v>
      </c>
      <c r="C562" s="7" t="s">
        <v>253</v>
      </c>
      <c r="D562" s="7" t="s">
        <v>204</v>
      </c>
      <c r="E562" s="7">
        <v>110</v>
      </c>
      <c r="F562" s="17">
        <v>200000</v>
      </c>
      <c r="G562" s="8">
        <f t="shared" si="12"/>
        <v>-200000</v>
      </c>
      <c r="H562" s="17"/>
    </row>
    <row r="563" spans="1:8" ht="31.5">
      <c r="A563" s="15" t="s">
        <v>255</v>
      </c>
      <c r="B563" s="16" t="s">
        <v>162</v>
      </c>
      <c r="C563" s="7" t="s">
        <v>253</v>
      </c>
      <c r="D563" s="7" t="s">
        <v>204</v>
      </c>
      <c r="E563" s="7">
        <v>200</v>
      </c>
      <c r="F563" s="17">
        <f>F564</f>
        <v>8571000</v>
      </c>
      <c r="G563" s="8">
        <f t="shared" si="12"/>
        <v>902000</v>
      </c>
      <c r="H563" s="17">
        <f>H564</f>
        <v>9473000</v>
      </c>
    </row>
    <row r="564" spans="1:8" ht="47.25">
      <c r="A564" s="15" t="s">
        <v>256</v>
      </c>
      <c r="B564" s="16" t="s">
        <v>162</v>
      </c>
      <c r="C564" s="7" t="s">
        <v>253</v>
      </c>
      <c r="D564" s="7" t="s">
        <v>204</v>
      </c>
      <c r="E564" s="7">
        <v>240</v>
      </c>
      <c r="F564" s="17">
        <v>8571000</v>
      </c>
      <c r="G564" s="8">
        <f t="shared" si="12"/>
        <v>902000</v>
      </c>
      <c r="H564" s="17">
        <v>9473000</v>
      </c>
    </row>
    <row r="565" spans="1:8" hidden="1">
      <c r="A565" s="26" t="s">
        <v>361</v>
      </c>
      <c r="B565" s="16" t="s">
        <v>162</v>
      </c>
      <c r="C565" s="7" t="s">
        <v>253</v>
      </c>
      <c r="D565" s="7" t="s">
        <v>204</v>
      </c>
      <c r="E565" s="7">
        <v>800</v>
      </c>
      <c r="F565" s="17">
        <v>0</v>
      </c>
      <c r="G565" s="8">
        <f t="shared" si="12"/>
        <v>0</v>
      </c>
      <c r="H565" s="17">
        <f>H566</f>
        <v>0</v>
      </c>
    </row>
    <row r="566" spans="1:8" hidden="1">
      <c r="A566" s="26" t="s">
        <v>362</v>
      </c>
      <c r="B566" s="16" t="s">
        <v>162</v>
      </c>
      <c r="C566" s="7" t="s">
        <v>253</v>
      </c>
      <c r="D566" s="7" t="s">
        <v>204</v>
      </c>
      <c r="E566" s="7">
        <v>850</v>
      </c>
      <c r="F566" s="17">
        <v>0</v>
      </c>
      <c r="G566" s="8">
        <f t="shared" si="12"/>
        <v>0</v>
      </c>
      <c r="H566" s="17"/>
    </row>
    <row r="567" spans="1:8" ht="31.5">
      <c r="A567" s="15" t="s">
        <v>217</v>
      </c>
      <c r="B567" s="16" t="s">
        <v>162</v>
      </c>
      <c r="C567" s="7" t="s">
        <v>253</v>
      </c>
      <c r="D567" s="7" t="s">
        <v>423</v>
      </c>
      <c r="E567" s="7"/>
      <c r="F567" s="17">
        <f>F568</f>
        <v>26312000</v>
      </c>
      <c r="G567" s="8">
        <f t="shared" si="12"/>
        <v>3340247</v>
      </c>
      <c r="H567" s="17">
        <f>H568</f>
        <v>29652247</v>
      </c>
    </row>
    <row r="568" spans="1:8" ht="31.5">
      <c r="A568" s="15" t="s">
        <v>16</v>
      </c>
      <c r="B568" s="16" t="s">
        <v>162</v>
      </c>
      <c r="C568" s="7" t="s">
        <v>253</v>
      </c>
      <c r="D568" s="7" t="s">
        <v>423</v>
      </c>
      <c r="E568" s="7">
        <v>200</v>
      </c>
      <c r="F568" s="17">
        <f>F569</f>
        <v>26312000</v>
      </c>
      <c r="G568" s="8">
        <f t="shared" si="12"/>
        <v>3340247</v>
      </c>
      <c r="H568" s="17">
        <f>H569</f>
        <v>29652247</v>
      </c>
    </row>
    <row r="569" spans="1:8" ht="31.5">
      <c r="A569" s="15" t="s">
        <v>17</v>
      </c>
      <c r="B569" s="16" t="s">
        <v>162</v>
      </c>
      <c r="C569" s="7" t="s">
        <v>253</v>
      </c>
      <c r="D569" s="7" t="s">
        <v>423</v>
      </c>
      <c r="E569" s="7">
        <v>240</v>
      </c>
      <c r="F569" s="17">
        <v>26312000</v>
      </c>
      <c r="G569" s="8">
        <f t="shared" si="12"/>
        <v>3340247</v>
      </c>
      <c r="H569" s="31">
        <v>29652247</v>
      </c>
    </row>
    <row r="570" spans="1:8" ht="61.5" customHeight="1">
      <c r="A570" s="15" t="s">
        <v>205</v>
      </c>
      <c r="B570" s="16" t="s">
        <v>162</v>
      </c>
      <c r="C570" s="7" t="s">
        <v>253</v>
      </c>
      <c r="D570" s="7" t="s">
        <v>206</v>
      </c>
      <c r="E570" s="7"/>
      <c r="F570" s="17">
        <f>F571+F573</f>
        <v>120117703</v>
      </c>
      <c r="G570" s="8">
        <f t="shared" si="12"/>
        <v>752838</v>
      </c>
      <c r="H570" s="17">
        <f>H571+H573</f>
        <v>120870541</v>
      </c>
    </row>
    <row r="571" spans="1:8" ht="63.75" customHeight="1">
      <c r="A571" s="15" t="s">
        <v>14</v>
      </c>
      <c r="B571" s="16" t="s">
        <v>162</v>
      </c>
      <c r="C571" s="7" t="s">
        <v>253</v>
      </c>
      <c r="D571" s="7" t="s">
        <v>206</v>
      </c>
      <c r="E571" s="7">
        <v>100</v>
      </c>
      <c r="F571" s="17">
        <f>F572</f>
        <v>112115000</v>
      </c>
      <c r="G571" s="8">
        <f t="shared" si="12"/>
        <v>7528616</v>
      </c>
      <c r="H571" s="17">
        <f>H572</f>
        <v>119643616</v>
      </c>
    </row>
    <row r="572" spans="1:8">
      <c r="A572" s="15" t="s">
        <v>31</v>
      </c>
      <c r="B572" s="16" t="s">
        <v>162</v>
      </c>
      <c r="C572" s="7" t="s">
        <v>253</v>
      </c>
      <c r="D572" s="7" t="s">
        <v>206</v>
      </c>
      <c r="E572" s="7">
        <v>110</v>
      </c>
      <c r="F572" s="17">
        <v>112115000</v>
      </c>
      <c r="G572" s="8">
        <f t="shared" si="12"/>
        <v>7528616</v>
      </c>
      <c r="H572" s="17">
        <v>119643616</v>
      </c>
    </row>
    <row r="573" spans="1:8" ht="31.5">
      <c r="A573" s="15" t="s">
        <v>16</v>
      </c>
      <c r="B573" s="16" t="s">
        <v>162</v>
      </c>
      <c r="C573" s="7" t="s">
        <v>253</v>
      </c>
      <c r="D573" s="7" t="s">
        <v>206</v>
      </c>
      <c r="E573" s="7">
        <v>200</v>
      </c>
      <c r="F573" s="17">
        <f>F574</f>
        <v>8002703</v>
      </c>
      <c r="G573" s="8">
        <f t="shared" si="12"/>
        <v>-6775778</v>
      </c>
      <c r="H573" s="17">
        <f>H574</f>
        <v>1226925</v>
      </c>
    </row>
    <row r="574" spans="1:8" ht="31.5">
      <c r="A574" s="15" t="s">
        <v>17</v>
      </c>
      <c r="B574" s="16" t="s">
        <v>162</v>
      </c>
      <c r="C574" s="7" t="s">
        <v>253</v>
      </c>
      <c r="D574" s="7" t="s">
        <v>206</v>
      </c>
      <c r="E574" s="7">
        <v>240</v>
      </c>
      <c r="F574" s="17">
        <v>8002703</v>
      </c>
      <c r="G574" s="8">
        <f t="shared" si="12"/>
        <v>-6775778</v>
      </c>
      <c r="H574" s="17">
        <v>1226925</v>
      </c>
    </row>
    <row r="575" spans="1:8" hidden="1">
      <c r="A575" s="26" t="s">
        <v>424</v>
      </c>
      <c r="B575" s="10" t="s">
        <v>162</v>
      </c>
      <c r="C575" s="10" t="s">
        <v>425</v>
      </c>
      <c r="D575" s="10" t="s">
        <v>469</v>
      </c>
      <c r="E575" s="10" t="s">
        <v>378</v>
      </c>
      <c r="F575" s="17">
        <v>0</v>
      </c>
      <c r="G575" s="8">
        <f t="shared" si="12"/>
        <v>0</v>
      </c>
      <c r="H575" s="17">
        <f>H576</f>
        <v>0</v>
      </c>
    </row>
    <row r="576" spans="1:8" ht="31.5" hidden="1">
      <c r="A576" s="26" t="s">
        <v>369</v>
      </c>
      <c r="B576" s="10" t="s">
        <v>162</v>
      </c>
      <c r="C576" s="10" t="s">
        <v>425</v>
      </c>
      <c r="D576" s="10" t="s">
        <v>228</v>
      </c>
      <c r="E576" s="10" t="s">
        <v>381</v>
      </c>
      <c r="F576" s="17">
        <v>0</v>
      </c>
      <c r="G576" s="8">
        <f t="shared" si="12"/>
        <v>0</v>
      </c>
      <c r="H576" s="17">
        <f>H577</f>
        <v>0</v>
      </c>
    </row>
    <row r="577" spans="1:8" ht="31.5" hidden="1">
      <c r="A577" s="26" t="s">
        <v>370</v>
      </c>
      <c r="B577" s="10" t="s">
        <v>162</v>
      </c>
      <c r="C577" s="10" t="s">
        <v>425</v>
      </c>
      <c r="D577" s="10" t="s">
        <v>228</v>
      </c>
      <c r="E577" s="10" t="s">
        <v>382</v>
      </c>
      <c r="F577" s="17">
        <v>0</v>
      </c>
      <c r="G577" s="8">
        <f t="shared" si="12"/>
        <v>0</v>
      </c>
      <c r="H577" s="17"/>
    </row>
    <row r="578" spans="1:8" ht="31.5" hidden="1">
      <c r="A578" s="26" t="s">
        <v>392</v>
      </c>
      <c r="B578" s="10" t="s">
        <v>162</v>
      </c>
      <c r="C578" s="10" t="s">
        <v>425</v>
      </c>
      <c r="D578" s="10" t="s">
        <v>488</v>
      </c>
      <c r="E578" s="10" t="s">
        <v>378</v>
      </c>
      <c r="F578" s="17">
        <v>0</v>
      </c>
      <c r="G578" s="8">
        <f t="shared" si="12"/>
        <v>0</v>
      </c>
      <c r="H578" s="17">
        <f>H579</f>
        <v>0</v>
      </c>
    </row>
    <row r="579" spans="1:8" ht="31.5" hidden="1">
      <c r="A579" s="26" t="s">
        <v>369</v>
      </c>
      <c r="B579" s="10" t="s">
        <v>162</v>
      </c>
      <c r="C579" s="10" t="s">
        <v>425</v>
      </c>
      <c r="D579" s="10" t="s">
        <v>488</v>
      </c>
      <c r="E579" s="10" t="s">
        <v>381</v>
      </c>
      <c r="F579" s="17">
        <v>0</v>
      </c>
      <c r="G579" s="8">
        <f t="shared" si="12"/>
        <v>0</v>
      </c>
      <c r="H579" s="17">
        <f>H580</f>
        <v>0</v>
      </c>
    </row>
    <row r="580" spans="1:8" ht="31.5" hidden="1">
      <c r="A580" s="26" t="s">
        <v>370</v>
      </c>
      <c r="B580" s="10" t="s">
        <v>162</v>
      </c>
      <c r="C580" s="10" t="s">
        <v>425</v>
      </c>
      <c r="D580" s="10" t="s">
        <v>488</v>
      </c>
      <c r="E580" s="10" t="s">
        <v>382</v>
      </c>
      <c r="F580" s="17">
        <v>0</v>
      </c>
      <c r="G580" s="8">
        <f t="shared" si="12"/>
        <v>0</v>
      </c>
      <c r="H580" s="17"/>
    </row>
    <row r="581" spans="1:8">
      <c r="A581" s="19" t="s">
        <v>56</v>
      </c>
      <c r="B581" s="13" t="s">
        <v>162</v>
      </c>
      <c r="C581" s="13" t="s">
        <v>153</v>
      </c>
      <c r="D581" s="4"/>
      <c r="E581" s="4"/>
      <c r="F581" s="14">
        <f>F582+F652+F663</f>
        <v>270868339</v>
      </c>
      <c r="G581" s="8">
        <f t="shared" si="12"/>
        <v>-16670079</v>
      </c>
      <c r="H581" s="14">
        <f>H582+H642+H647+H652+H663+H666+H671+H639</f>
        <v>254198260</v>
      </c>
    </row>
    <row r="582" spans="1:8" ht="31.5">
      <c r="A582" s="15" t="s">
        <v>286</v>
      </c>
      <c r="B582" s="16" t="s">
        <v>162</v>
      </c>
      <c r="C582" s="7" t="s">
        <v>153</v>
      </c>
      <c r="D582" s="7" t="s">
        <v>164</v>
      </c>
      <c r="E582" s="4"/>
      <c r="F582" s="17">
        <f>F591+F609+F626+F629</f>
        <v>52205000</v>
      </c>
      <c r="G582" s="8">
        <f t="shared" si="12"/>
        <v>-3166000</v>
      </c>
      <c r="H582" s="17">
        <f>H583+H588+H591+H609+H626+H629</f>
        <v>49039000</v>
      </c>
    </row>
    <row r="583" spans="1:8" ht="31.5" hidden="1">
      <c r="A583" s="26" t="s">
        <v>513</v>
      </c>
      <c r="B583" s="10" t="s">
        <v>162</v>
      </c>
      <c r="C583" s="10" t="s">
        <v>57</v>
      </c>
      <c r="D583" s="10" t="s">
        <v>204</v>
      </c>
      <c r="E583" s="10" t="s">
        <v>378</v>
      </c>
      <c r="F583" s="17">
        <v>0</v>
      </c>
      <c r="G583" s="8">
        <f t="shared" si="12"/>
        <v>0</v>
      </c>
      <c r="H583" s="17">
        <f>H584+H586</f>
        <v>0</v>
      </c>
    </row>
    <row r="584" spans="1:8" ht="66.75" hidden="1" customHeight="1">
      <c r="A584" s="26" t="s">
        <v>395</v>
      </c>
      <c r="B584" s="10" t="s">
        <v>162</v>
      </c>
      <c r="C584" s="10" t="s">
        <v>57</v>
      </c>
      <c r="D584" s="10" t="s">
        <v>204</v>
      </c>
      <c r="E584" s="10" t="s">
        <v>396</v>
      </c>
      <c r="F584" s="17">
        <v>0</v>
      </c>
      <c r="G584" s="8">
        <f t="shared" si="12"/>
        <v>0</v>
      </c>
      <c r="H584" s="17">
        <f>H585</f>
        <v>0</v>
      </c>
    </row>
    <row r="585" spans="1:8" ht="19.5" hidden="1" customHeight="1">
      <c r="A585" s="26" t="s">
        <v>397</v>
      </c>
      <c r="B585" s="10" t="s">
        <v>162</v>
      </c>
      <c r="C585" s="10" t="s">
        <v>57</v>
      </c>
      <c r="D585" s="10" t="s">
        <v>204</v>
      </c>
      <c r="E585" s="10" t="s">
        <v>398</v>
      </c>
      <c r="F585" s="17">
        <v>0</v>
      </c>
      <c r="G585" s="8">
        <f t="shared" si="12"/>
        <v>0</v>
      </c>
      <c r="H585" s="17"/>
    </row>
    <row r="586" spans="1:8" ht="31.5" hidden="1">
      <c r="A586" s="26" t="s">
        <v>369</v>
      </c>
      <c r="B586" s="10" t="s">
        <v>162</v>
      </c>
      <c r="C586" s="10" t="s">
        <v>57</v>
      </c>
      <c r="D586" s="10" t="s">
        <v>204</v>
      </c>
      <c r="E586" s="10" t="s">
        <v>381</v>
      </c>
      <c r="F586" s="17">
        <v>0</v>
      </c>
      <c r="G586" s="8">
        <f t="shared" si="12"/>
        <v>0</v>
      </c>
      <c r="H586" s="17">
        <f>H587</f>
        <v>0</v>
      </c>
    </row>
    <row r="587" spans="1:8" ht="31.5" hidden="1">
      <c r="A587" s="26" t="s">
        <v>370</v>
      </c>
      <c r="B587" s="10" t="s">
        <v>162</v>
      </c>
      <c r="C587" s="10" t="s">
        <v>57</v>
      </c>
      <c r="D587" s="10" t="s">
        <v>204</v>
      </c>
      <c r="E587" s="10" t="s">
        <v>382</v>
      </c>
      <c r="F587" s="17">
        <v>0</v>
      </c>
      <c r="G587" s="8">
        <f t="shared" si="12"/>
        <v>0</v>
      </c>
      <c r="H587" s="17"/>
    </row>
    <row r="588" spans="1:8" ht="31.5" hidden="1">
      <c r="A588" s="26" t="s">
        <v>426</v>
      </c>
      <c r="B588" s="10" t="s">
        <v>162</v>
      </c>
      <c r="C588" s="10" t="s">
        <v>57</v>
      </c>
      <c r="D588" s="10" t="s">
        <v>423</v>
      </c>
      <c r="E588" s="10" t="s">
        <v>378</v>
      </c>
      <c r="F588" s="17">
        <v>0</v>
      </c>
      <c r="G588" s="8">
        <f t="shared" si="12"/>
        <v>0</v>
      </c>
      <c r="H588" s="17">
        <f>H589</f>
        <v>0</v>
      </c>
    </row>
    <row r="589" spans="1:8" ht="31.5" hidden="1">
      <c r="A589" s="26" t="s">
        <v>369</v>
      </c>
      <c r="B589" s="10" t="s">
        <v>162</v>
      </c>
      <c r="C589" s="10" t="s">
        <v>57</v>
      </c>
      <c r="D589" s="10" t="s">
        <v>423</v>
      </c>
      <c r="E589" s="10" t="s">
        <v>381</v>
      </c>
      <c r="F589" s="17">
        <v>0</v>
      </c>
      <c r="G589" s="8">
        <f t="shared" si="12"/>
        <v>0</v>
      </c>
      <c r="H589" s="17">
        <f>H590</f>
        <v>0</v>
      </c>
    </row>
    <row r="590" spans="1:8" ht="31.5" hidden="1">
      <c r="A590" s="26" t="s">
        <v>370</v>
      </c>
      <c r="B590" s="10" t="s">
        <v>162</v>
      </c>
      <c r="C590" s="10" t="s">
        <v>57</v>
      </c>
      <c r="D590" s="10" t="s">
        <v>423</v>
      </c>
      <c r="E590" s="10" t="s">
        <v>382</v>
      </c>
      <c r="F590" s="17">
        <v>0</v>
      </c>
      <c r="G590" s="8">
        <f t="shared" si="12"/>
        <v>0</v>
      </c>
      <c r="H590" s="17"/>
    </row>
    <row r="591" spans="1:8">
      <c r="A591" s="15" t="s">
        <v>207</v>
      </c>
      <c r="B591" s="16" t="s">
        <v>162</v>
      </c>
      <c r="C591" s="7" t="s">
        <v>153</v>
      </c>
      <c r="D591" s="7" t="s">
        <v>208</v>
      </c>
      <c r="E591" s="4"/>
      <c r="F591" s="17">
        <f>F592+F606</f>
        <v>23995000</v>
      </c>
      <c r="G591" s="8">
        <f t="shared" si="12"/>
        <v>1833000</v>
      </c>
      <c r="H591" s="17">
        <f>H592+H606</f>
        <v>25828000</v>
      </c>
    </row>
    <row r="592" spans="1:8" ht="31.5">
      <c r="A592" s="15" t="s">
        <v>202</v>
      </c>
      <c r="B592" s="16" t="s">
        <v>162</v>
      </c>
      <c r="C592" s="7" t="s">
        <v>153</v>
      </c>
      <c r="D592" s="7" t="s">
        <v>215</v>
      </c>
      <c r="E592" s="7"/>
      <c r="F592" s="17">
        <f>F593+F595+F597+F599</f>
        <v>23635000</v>
      </c>
      <c r="G592" s="8">
        <f t="shared" si="12"/>
        <v>2193000</v>
      </c>
      <c r="H592" s="17">
        <f>H593+H595+H601+H603</f>
        <v>25828000</v>
      </c>
    </row>
    <row r="593" spans="1:8" ht="78.75" hidden="1">
      <c r="A593" s="15" t="s">
        <v>14</v>
      </c>
      <c r="B593" s="16" t="s">
        <v>162</v>
      </c>
      <c r="C593" s="7" t="s">
        <v>153</v>
      </c>
      <c r="D593" s="7" t="s">
        <v>209</v>
      </c>
      <c r="E593" s="7">
        <v>100</v>
      </c>
      <c r="F593" s="17">
        <f>F594</f>
        <v>3500000</v>
      </c>
      <c r="G593" s="8">
        <f t="shared" si="12"/>
        <v>-3500000</v>
      </c>
      <c r="H593" s="17">
        <f>H594</f>
        <v>0</v>
      </c>
    </row>
    <row r="594" spans="1:8" hidden="1">
      <c r="A594" s="15" t="s">
        <v>31</v>
      </c>
      <c r="B594" s="16" t="s">
        <v>162</v>
      </c>
      <c r="C594" s="7" t="s">
        <v>153</v>
      </c>
      <c r="D594" s="7" t="s">
        <v>209</v>
      </c>
      <c r="E594" s="7">
        <v>110</v>
      </c>
      <c r="F594" s="17">
        <v>3500000</v>
      </c>
      <c r="G594" s="8">
        <f t="shared" si="12"/>
        <v>-3500000</v>
      </c>
      <c r="H594" s="17"/>
    </row>
    <row r="595" spans="1:8" ht="31.5">
      <c r="A595" s="15" t="s">
        <v>16</v>
      </c>
      <c r="B595" s="16" t="s">
        <v>162</v>
      </c>
      <c r="C595" s="7" t="s">
        <v>153</v>
      </c>
      <c r="D595" s="7" t="s">
        <v>209</v>
      </c>
      <c r="E595" s="7">
        <v>200</v>
      </c>
      <c r="F595" s="17">
        <f>F596</f>
        <v>20135000</v>
      </c>
      <c r="G595" s="8">
        <f t="shared" si="12"/>
        <v>5193000</v>
      </c>
      <c r="H595" s="17">
        <f>H596</f>
        <v>25328000</v>
      </c>
    </row>
    <row r="596" spans="1:8" ht="31.5">
      <c r="A596" s="15" t="s">
        <v>17</v>
      </c>
      <c r="B596" s="16" t="s">
        <v>162</v>
      </c>
      <c r="C596" s="7" t="s">
        <v>153</v>
      </c>
      <c r="D596" s="7" t="s">
        <v>209</v>
      </c>
      <c r="E596" s="7">
        <v>240</v>
      </c>
      <c r="F596" s="17">
        <v>20135000</v>
      </c>
      <c r="G596" s="8">
        <f t="shared" si="12"/>
        <v>5193000</v>
      </c>
      <c r="H596" s="17">
        <v>25328000</v>
      </c>
    </row>
    <row r="597" spans="1:8" ht="79.5" hidden="1" customHeight="1">
      <c r="A597" s="15" t="s">
        <v>172</v>
      </c>
      <c r="B597" s="16" t="s">
        <v>162</v>
      </c>
      <c r="C597" s="7" t="s">
        <v>153</v>
      </c>
      <c r="D597" s="7" t="s">
        <v>210</v>
      </c>
      <c r="E597" s="7">
        <v>100</v>
      </c>
      <c r="F597" s="17">
        <f>F598</f>
        <v>0</v>
      </c>
      <c r="G597" s="8">
        <f t="shared" si="12"/>
        <v>0</v>
      </c>
      <c r="H597" s="17">
        <f>H598</f>
        <v>0</v>
      </c>
    </row>
    <row r="598" spans="1:8" ht="31.5" hidden="1">
      <c r="A598" s="15" t="s">
        <v>173</v>
      </c>
      <c r="B598" s="16" t="s">
        <v>162</v>
      </c>
      <c r="C598" s="7" t="s">
        <v>153</v>
      </c>
      <c r="D598" s="7" t="s">
        <v>210</v>
      </c>
      <c r="E598" s="7">
        <v>110</v>
      </c>
      <c r="F598" s="17">
        <v>0</v>
      </c>
      <c r="G598" s="8">
        <f t="shared" si="12"/>
        <v>0</v>
      </c>
      <c r="H598" s="17">
        <v>0</v>
      </c>
    </row>
    <row r="599" spans="1:8" ht="31.5" hidden="1">
      <c r="A599" s="15" t="s">
        <v>174</v>
      </c>
      <c r="B599" s="16" t="s">
        <v>162</v>
      </c>
      <c r="C599" s="7" t="s">
        <v>153</v>
      </c>
      <c r="D599" s="7" t="s">
        <v>210</v>
      </c>
      <c r="E599" s="7">
        <v>200</v>
      </c>
      <c r="F599" s="17">
        <f>F600</f>
        <v>0</v>
      </c>
      <c r="G599" s="8">
        <f t="shared" si="12"/>
        <v>0</v>
      </c>
      <c r="H599" s="17">
        <f>H600</f>
        <v>0</v>
      </c>
    </row>
    <row r="600" spans="1:8" ht="47.25" hidden="1">
      <c r="A600" s="15" t="s">
        <v>175</v>
      </c>
      <c r="B600" s="16" t="s">
        <v>162</v>
      </c>
      <c r="C600" s="7" t="s">
        <v>153</v>
      </c>
      <c r="D600" s="7" t="s">
        <v>210</v>
      </c>
      <c r="E600" s="7">
        <v>240</v>
      </c>
      <c r="F600" s="17">
        <v>0</v>
      </c>
      <c r="G600" s="8">
        <f t="shared" si="12"/>
        <v>0</v>
      </c>
      <c r="H600" s="17">
        <v>0</v>
      </c>
    </row>
    <row r="601" spans="1:8" hidden="1">
      <c r="A601" s="26" t="s">
        <v>361</v>
      </c>
      <c r="B601" s="16" t="s">
        <v>162</v>
      </c>
      <c r="C601" s="7" t="s">
        <v>153</v>
      </c>
      <c r="D601" s="7" t="s">
        <v>209</v>
      </c>
      <c r="E601" s="7">
        <v>800</v>
      </c>
      <c r="F601" s="17">
        <v>0</v>
      </c>
      <c r="G601" s="8">
        <f t="shared" si="12"/>
        <v>0</v>
      </c>
      <c r="H601" s="17">
        <f>H602</f>
        <v>0</v>
      </c>
    </row>
    <row r="602" spans="1:8" hidden="1">
      <c r="A602" s="26" t="s">
        <v>362</v>
      </c>
      <c r="B602" s="16" t="s">
        <v>162</v>
      </c>
      <c r="C602" s="7" t="s">
        <v>153</v>
      </c>
      <c r="D602" s="7" t="s">
        <v>209</v>
      </c>
      <c r="E602" s="7">
        <v>850</v>
      </c>
      <c r="F602" s="17">
        <v>0</v>
      </c>
      <c r="G602" s="8">
        <f t="shared" si="12"/>
        <v>0</v>
      </c>
      <c r="H602" s="17"/>
    </row>
    <row r="603" spans="1:8" ht="31.5">
      <c r="A603" s="26" t="s">
        <v>427</v>
      </c>
      <c r="B603" s="10" t="s">
        <v>162</v>
      </c>
      <c r="C603" s="10" t="s">
        <v>57</v>
      </c>
      <c r="D603" s="10" t="s">
        <v>210</v>
      </c>
      <c r="E603" s="10"/>
      <c r="F603" s="17">
        <v>0</v>
      </c>
      <c r="G603" s="8">
        <f t="shared" si="12"/>
        <v>500000</v>
      </c>
      <c r="H603" s="17">
        <f>H604</f>
        <v>500000</v>
      </c>
    </row>
    <row r="604" spans="1:8" ht="31.5">
      <c r="A604" s="26" t="s">
        <v>369</v>
      </c>
      <c r="B604" s="10" t="s">
        <v>162</v>
      </c>
      <c r="C604" s="10" t="s">
        <v>57</v>
      </c>
      <c r="D604" s="10" t="s">
        <v>210</v>
      </c>
      <c r="E604" s="10" t="s">
        <v>381</v>
      </c>
      <c r="F604" s="17">
        <v>0</v>
      </c>
      <c r="G604" s="8">
        <f t="shared" si="12"/>
        <v>500000</v>
      </c>
      <c r="H604" s="17">
        <f>H605</f>
        <v>500000</v>
      </c>
    </row>
    <row r="605" spans="1:8" ht="31.5">
      <c r="A605" s="26" t="s">
        <v>370</v>
      </c>
      <c r="B605" s="10" t="s">
        <v>162</v>
      </c>
      <c r="C605" s="10" t="s">
        <v>57</v>
      </c>
      <c r="D605" s="10" t="s">
        <v>210</v>
      </c>
      <c r="E605" s="10" t="s">
        <v>382</v>
      </c>
      <c r="F605" s="17">
        <v>0</v>
      </c>
      <c r="G605" s="8">
        <f t="shared" si="12"/>
        <v>500000</v>
      </c>
      <c r="H605" s="17">
        <v>500000</v>
      </c>
    </row>
    <row r="606" spans="1:8" ht="31.5" hidden="1">
      <c r="A606" s="15" t="s">
        <v>218</v>
      </c>
      <c r="B606" s="16" t="s">
        <v>162</v>
      </c>
      <c r="C606" s="7" t="s">
        <v>153</v>
      </c>
      <c r="D606" s="7" t="s">
        <v>245</v>
      </c>
      <c r="E606" s="7"/>
      <c r="F606" s="17">
        <f>F607</f>
        <v>360000</v>
      </c>
      <c r="G606" s="8">
        <f t="shared" si="12"/>
        <v>-360000</v>
      </c>
      <c r="H606" s="17">
        <f>H607</f>
        <v>0</v>
      </c>
    </row>
    <row r="607" spans="1:8" ht="31.5" hidden="1">
      <c r="A607" s="15" t="s">
        <v>16</v>
      </c>
      <c r="B607" s="16" t="s">
        <v>162</v>
      </c>
      <c r="C607" s="7" t="s">
        <v>153</v>
      </c>
      <c r="D607" s="7" t="s">
        <v>245</v>
      </c>
      <c r="E607" s="7">
        <v>200</v>
      </c>
      <c r="F607" s="17">
        <f>F608</f>
        <v>360000</v>
      </c>
      <c r="G607" s="8">
        <f t="shared" si="12"/>
        <v>-360000</v>
      </c>
      <c r="H607" s="17">
        <f>H608</f>
        <v>0</v>
      </c>
    </row>
    <row r="608" spans="1:8" ht="31.5" hidden="1">
      <c r="A608" s="15" t="s">
        <v>17</v>
      </c>
      <c r="B608" s="16" t="s">
        <v>162</v>
      </c>
      <c r="C608" s="7" t="s">
        <v>153</v>
      </c>
      <c r="D608" s="7" t="s">
        <v>245</v>
      </c>
      <c r="E608" s="7">
        <v>240</v>
      </c>
      <c r="F608" s="17">
        <v>360000</v>
      </c>
      <c r="G608" s="8">
        <f t="shared" si="12"/>
        <v>-360000</v>
      </c>
      <c r="H608" s="17">
        <v>0</v>
      </c>
    </row>
    <row r="609" spans="1:8" ht="35.25" customHeight="1">
      <c r="A609" s="15" t="s">
        <v>258</v>
      </c>
      <c r="B609" s="16" t="s">
        <v>162</v>
      </c>
      <c r="C609" s="7" t="s">
        <v>153</v>
      </c>
      <c r="D609" s="7" t="s">
        <v>219</v>
      </c>
      <c r="E609" s="7"/>
      <c r="F609" s="17">
        <f>F610+F623</f>
        <v>21527000</v>
      </c>
      <c r="G609" s="8">
        <f t="shared" si="12"/>
        <v>1624000</v>
      </c>
      <c r="H609" s="17">
        <f>H610+H623</f>
        <v>23151000</v>
      </c>
    </row>
    <row r="610" spans="1:8" ht="47.25">
      <c r="A610" s="15" t="s">
        <v>221</v>
      </c>
      <c r="B610" s="16" t="s">
        <v>162</v>
      </c>
      <c r="C610" s="7" t="s">
        <v>153</v>
      </c>
      <c r="D610" s="7" t="s">
        <v>220</v>
      </c>
      <c r="E610" s="7"/>
      <c r="F610" s="17">
        <f>F616</f>
        <v>21446000</v>
      </c>
      <c r="G610" s="8">
        <f t="shared" si="12"/>
        <v>1705000</v>
      </c>
      <c r="H610" s="17">
        <f>H611+H620</f>
        <v>23151000</v>
      </c>
    </row>
    <row r="611" spans="1:8" ht="31.5">
      <c r="A611" s="15" t="s">
        <v>506</v>
      </c>
      <c r="B611" s="16" t="s">
        <v>162</v>
      </c>
      <c r="C611" s="7" t="s">
        <v>153</v>
      </c>
      <c r="D611" s="7" t="s">
        <v>496</v>
      </c>
      <c r="E611" s="7"/>
      <c r="F611" s="17"/>
      <c r="G611" s="8"/>
      <c r="H611" s="17">
        <f>H612+H614+H616+H618</f>
        <v>23044000</v>
      </c>
    </row>
    <row r="612" spans="1:8" ht="66.75" hidden="1" customHeight="1">
      <c r="A612" s="26" t="s">
        <v>395</v>
      </c>
      <c r="B612" s="16" t="s">
        <v>162</v>
      </c>
      <c r="C612" s="7" t="s">
        <v>153</v>
      </c>
      <c r="D612" s="7" t="s">
        <v>496</v>
      </c>
      <c r="E612" s="7">
        <v>100</v>
      </c>
      <c r="F612" s="17">
        <v>0</v>
      </c>
      <c r="G612" s="8">
        <f t="shared" si="12"/>
        <v>0</v>
      </c>
      <c r="H612" s="17">
        <f>H613</f>
        <v>0</v>
      </c>
    </row>
    <row r="613" spans="1:8" ht="22.5" hidden="1" customHeight="1">
      <c r="A613" s="26" t="s">
        <v>397</v>
      </c>
      <c r="B613" s="16" t="s">
        <v>162</v>
      </c>
      <c r="C613" s="7" t="s">
        <v>153</v>
      </c>
      <c r="D613" s="7" t="s">
        <v>496</v>
      </c>
      <c r="E613" s="7">
        <v>110</v>
      </c>
      <c r="F613" s="17">
        <v>0</v>
      </c>
      <c r="G613" s="8">
        <f t="shared" si="12"/>
        <v>0</v>
      </c>
      <c r="H613" s="17"/>
    </row>
    <row r="614" spans="1:8" ht="31.5">
      <c r="A614" s="26" t="s">
        <v>369</v>
      </c>
      <c r="B614" s="16" t="s">
        <v>162</v>
      </c>
      <c r="C614" s="7" t="s">
        <v>153</v>
      </c>
      <c r="D614" s="7" t="s">
        <v>496</v>
      </c>
      <c r="E614" s="7">
        <v>200</v>
      </c>
      <c r="F614" s="17">
        <v>0</v>
      </c>
      <c r="G614" s="8">
        <f t="shared" si="12"/>
        <v>5772000</v>
      </c>
      <c r="H614" s="17">
        <f>H615</f>
        <v>5772000</v>
      </c>
    </row>
    <row r="615" spans="1:8" ht="31.5">
      <c r="A615" s="26" t="s">
        <v>370</v>
      </c>
      <c r="B615" s="16" t="s">
        <v>162</v>
      </c>
      <c r="C615" s="7" t="s">
        <v>153</v>
      </c>
      <c r="D615" s="7" t="s">
        <v>496</v>
      </c>
      <c r="E615" s="7">
        <v>240</v>
      </c>
      <c r="F615" s="17">
        <v>0</v>
      </c>
      <c r="G615" s="8">
        <f t="shared" si="12"/>
        <v>5772000</v>
      </c>
      <c r="H615" s="17">
        <v>5772000</v>
      </c>
    </row>
    <row r="616" spans="1:8" ht="31.5">
      <c r="A616" s="15" t="s">
        <v>34</v>
      </c>
      <c r="B616" s="16" t="s">
        <v>162</v>
      </c>
      <c r="C616" s="7" t="s">
        <v>153</v>
      </c>
      <c r="D616" s="7" t="s">
        <v>496</v>
      </c>
      <c r="E616" s="7">
        <v>600</v>
      </c>
      <c r="F616" s="17">
        <f>F617</f>
        <v>21446000</v>
      </c>
      <c r="G616" s="8">
        <f t="shared" si="12"/>
        <v>-4174000</v>
      </c>
      <c r="H616" s="17">
        <f>H617</f>
        <v>17272000</v>
      </c>
    </row>
    <row r="617" spans="1:8">
      <c r="A617" s="15" t="s">
        <v>35</v>
      </c>
      <c r="B617" s="16" t="s">
        <v>162</v>
      </c>
      <c r="C617" s="7" t="s">
        <v>153</v>
      </c>
      <c r="D617" s="7" t="s">
        <v>496</v>
      </c>
      <c r="E617" s="7">
        <v>610</v>
      </c>
      <c r="F617" s="17">
        <v>21446000</v>
      </c>
      <c r="G617" s="8">
        <f t="shared" ref="G617:G764" si="13">H617-F617</f>
        <v>-4174000</v>
      </c>
      <c r="H617" s="17">
        <v>17272000</v>
      </c>
    </row>
    <row r="618" spans="1:8" hidden="1">
      <c r="A618" s="26" t="s">
        <v>361</v>
      </c>
      <c r="B618" s="16" t="s">
        <v>162</v>
      </c>
      <c r="C618" s="7" t="s">
        <v>153</v>
      </c>
      <c r="D618" s="7" t="s">
        <v>496</v>
      </c>
      <c r="E618" s="7">
        <v>800</v>
      </c>
      <c r="F618" s="17">
        <v>0</v>
      </c>
      <c r="G618" s="8">
        <f t="shared" si="13"/>
        <v>0</v>
      </c>
      <c r="H618" s="17">
        <f>H619</f>
        <v>0</v>
      </c>
    </row>
    <row r="619" spans="1:8" hidden="1">
      <c r="A619" s="26" t="s">
        <v>362</v>
      </c>
      <c r="B619" s="16" t="s">
        <v>162</v>
      </c>
      <c r="C619" s="7" t="s">
        <v>153</v>
      </c>
      <c r="D619" s="7" t="s">
        <v>496</v>
      </c>
      <c r="E619" s="7">
        <v>850</v>
      </c>
      <c r="F619" s="17">
        <v>0</v>
      </c>
      <c r="G619" s="8">
        <f t="shared" si="13"/>
        <v>0</v>
      </c>
      <c r="H619" s="17"/>
    </row>
    <row r="620" spans="1:8" ht="31.5">
      <c r="A620" s="15" t="s">
        <v>507</v>
      </c>
      <c r="B620" s="16" t="s">
        <v>162</v>
      </c>
      <c r="C620" s="7" t="s">
        <v>153</v>
      </c>
      <c r="D620" s="7" t="s">
        <v>508</v>
      </c>
      <c r="E620" s="7"/>
      <c r="F620" s="17"/>
      <c r="G620" s="8"/>
      <c r="H620" s="17">
        <f>H621</f>
        <v>107000</v>
      </c>
    </row>
    <row r="621" spans="1:8" ht="31.5">
      <c r="A621" s="26" t="s">
        <v>369</v>
      </c>
      <c r="B621" s="16" t="s">
        <v>162</v>
      </c>
      <c r="C621" s="7" t="s">
        <v>153</v>
      </c>
      <c r="D621" s="7" t="s">
        <v>508</v>
      </c>
      <c r="E621" s="7">
        <v>200</v>
      </c>
      <c r="F621" s="17"/>
      <c r="G621" s="8"/>
      <c r="H621" s="17">
        <f>H622</f>
        <v>107000</v>
      </c>
    </row>
    <row r="622" spans="1:8" ht="33" customHeight="1">
      <c r="A622" s="26" t="s">
        <v>370</v>
      </c>
      <c r="B622" s="16" t="s">
        <v>162</v>
      </c>
      <c r="C622" s="7" t="s">
        <v>153</v>
      </c>
      <c r="D622" s="7" t="s">
        <v>508</v>
      </c>
      <c r="E622" s="7">
        <v>240</v>
      </c>
      <c r="F622" s="17"/>
      <c r="G622" s="8"/>
      <c r="H622" s="17">
        <v>107000</v>
      </c>
    </row>
    <row r="623" spans="1:8" hidden="1">
      <c r="A623" s="15" t="s">
        <v>222</v>
      </c>
      <c r="B623" s="16" t="s">
        <v>162</v>
      </c>
      <c r="C623" s="7" t="s">
        <v>153</v>
      </c>
      <c r="D623" s="7" t="s">
        <v>223</v>
      </c>
      <c r="E623" s="7"/>
      <c r="F623" s="17">
        <f>F624</f>
        <v>81000</v>
      </c>
      <c r="G623" s="8">
        <f t="shared" si="13"/>
        <v>-81000</v>
      </c>
      <c r="H623" s="17">
        <f>H624</f>
        <v>0</v>
      </c>
    </row>
    <row r="624" spans="1:8" ht="31.5" hidden="1">
      <c r="A624" s="15" t="s">
        <v>34</v>
      </c>
      <c r="B624" s="16" t="s">
        <v>162</v>
      </c>
      <c r="C624" s="7" t="s">
        <v>153</v>
      </c>
      <c r="D624" s="7" t="s">
        <v>223</v>
      </c>
      <c r="E624" s="7">
        <v>200</v>
      </c>
      <c r="F624" s="17">
        <f>F625</f>
        <v>81000</v>
      </c>
      <c r="G624" s="8">
        <f t="shared" si="13"/>
        <v>-81000</v>
      </c>
      <c r="H624" s="17">
        <f>H625</f>
        <v>0</v>
      </c>
    </row>
    <row r="625" spans="1:8" hidden="1">
      <c r="A625" s="15" t="s">
        <v>35</v>
      </c>
      <c r="B625" s="16" t="s">
        <v>162</v>
      </c>
      <c r="C625" s="7" t="s">
        <v>153</v>
      </c>
      <c r="D625" s="7" t="s">
        <v>223</v>
      </c>
      <c r="E625" s="7">
        <v>240</v>
      </c>
      <c r="F625" s="17">
        <v>81000</v>
      </c>
      <c r="G625" s="8">
        <f t="shared" si="13"/>
        <v>-81000</v>
      </c>
      <c r="H625" s="17"/>
    </row>
    <row r="626" spans="1:8" ht="31.5">
      <c r="A626" s="15" t="s">
        <v>318</v>
      </c>
      <c r="B626" s="16" t="s">
        <v>162</v>
      </c>
      <c r="C626" s="7" t="s">
        <v>153</v>
      </c>
      <c r="D626" s="7" t="s">
        <v>224</v>
      </c>
      <c r="E626" s="7"/>
      <c r="F626" s="17">
        <f>F627</f>
        <v>60000</v>
      </c>
      <c r="G626" s="8">
        <f t="shared" si="13"/>
        <v>0</v>
      </c>
      <c r="H626" s="17">
        <f>H627</f>
        <v>60000</v>
      </c>
    </row>
    <row r="627" spans="1:8" ht="31.5">
      <c r="A627" s="15" t="s">
        <v>16</v>
      </c>
      <c r="B627" s="16" t="s">
        <v>162</v>
      </c>
      <c r="C627" s="7" t="s">
        <v>153</v>
      </c>
      <c r="D627" s="7" t="s">
        <v>224</v>
      </c>
      <c r="E627" s="7">
        <v>200</v>
      </c>
      <c r="F627" s="17">
        <f>F628</f>
        <v>60000</v>
      </c>
      <c r="G627" s="8">
        <f t="shared" si="13"/>
        <v>0</v>
      </c>
      <c r="H627" s="17">
        <f>H628</f>
        <v>60000</v>
      </c>
    </row>
    <row r="628" spans="1:8" ht="31.5">
      <c r="A628" s="15" t="s">
        <v>17</v>
      </c>
      <c r="B628" s="16" t="s">
        <v>162</v>
      </c>
      <c r="C628" s="7" t="s">
        <v>153</v>
      </c>
      <c r="D628" s="7" t="s">
        <v>224</v>
      </c>
      <c r="E628" s="7">
        <v>240</v>
      </c>
      <c r="F628" s="17">
        <v>60000</v>
      </c>
      <c r="G628" s="8">
        <f t="shared" si="13"/>
        <v>0</v>
      </c>
      <c r="H628" s="17">
        <v>60000</v>
      </c>
    </row>
    <row r="629" spans="1:8" ht="31.5" hidden="1">
      <c r="A629" s="15" t="s">
        <v>225</v>
      </c>
      <c r="B629" s="16" t="s">
        <v>162</v>
      </c>
      <c r="C629" s="7" t="s">
        <v>153</v>
      </c>
      <c r="D629" s="7" t="s">
        <v>226</v>
      </c>
      <c r="E629" s="7"/>
      <c r="F629" s="17">
        <f>F630+F633</f>
        <v>6623000</v>
      </c>
      <c r="G629" s="8">
        <f t="shared" si="13"/>
        <v>-6623000</v>
      </c>
      <c r="H629" s="17">
        <f>H630+H636</f>
        <v>0</v>
      </c>
    </row>
    <row r="630" spans="1:8" hidden="1">
      <c r="A630" s="15" t="s">
        <v>59</v>
      </c>
      <c r="B630" s="16" t="s">
        <v>162</v>
      </c>
      <c r="C630" s="7" t="s">
        <v>153</v>
      </c>
      <c r="D630" s="7" t="s">
        <v>227</v>
      </c>
      <c r="E630" s="7"/>
      <c r="F630" s="17">
        <f>F631</f>
        <v>6623000</v>
      </c>
      <c r="G630" s="8">
        <f t="shared" si="13"/>
        <v>-6623000</v>
      </c>
      <c r="H630" s="17">
        <f>H631</f>
        <v>0</v>
      </c>
    </row>
    <row r="631" spans="1:8" ht="31.5" hidden="1">
      <c r="A631" s="15" t="s">
        <v>16</v>
      </c>
      <c r="B631" s="16" t="s">
        <v>162</v>
      </c>
      <c r="C631" s="7" t="s">
        <v>153</v>
      </c>
      <c r="D631" s="7" t="s">
        <v>227</v>
      </c>
      <c r="E631" s="7">
        <v>200</v>
      </c>
      <c r="F631" s="17">
        <f>F632</f>
        <v>6623000</v>
      </c>
      <c r="G631" s="8">
        <f t="shared" si="13"/>
        <v>-6623000</v>
      </c>
      <c r="H631" s="17">
        <f>H632</f>
        <v>0</v>
      </c>
    </row>
    <row r="632" spans="1:8" ht="31.5" hidden="1">
      <c r="A632" s="15" t="s">
        <v>17</v>
      </c>
      <c r="B632" s="16" t="s">
        <v>162</v>
      </c>
      <c r="C632" s="7" t="s">
        <v>153</v>
      </c>
      <c r="D632" s="7" t="s">
        <v>227</v>
      </c>
      <c r="E632" s="7">
        <v>240</v>
      </c>
      <c r="F632" s="17">
        <v>6623000</v>
      </c>
      <c r="G632" s="8">
        <f t="shared" si="13"/>
        <v>-6623000</v>
      </c>
      <c r="H632" s="17"/>
    </row>
    <row r="633" spans="1:8" hidden="1">
      <c r="A633" s="15" t="s">
        <v>58</v>
      </c>
      <c r="B633" s="16" t="s">
        <v>162</v>
      </c>
      <c r="C633" s="7" t="s">
        <v>57</v>
      </c>
      <c r="D633" s="7" t="s">
        <v>228</v>
      </c>
      <c r="E633" s="7"/>
      <c r="F633" s="17">
        <f>F634</f>
        <v>0</v>
      </c>
      <c r="G633" s="8">
        <f t="shared" si="13"/>
        <v>0</v>
      </c>
      <c r="H633" s="17">
        <f>H634</f>
        <v>0</v>
      </c>
    </row>
    <row r="634" spans="1:8" ht="31.5" hidden="1">
      <c r="A634" s="15" t="s">
        <v>16</v>
      </c>
      <c r="B634" s="16" t="s">
        <v>162</v>
      </c>
      <c r="C634" s="7" t="s">
        <v>57</v>
      </c>
      <c r="D634" s="7" t="s">
        <v>228</v>
      </c>
      <c r="E634" s="7">
        <v>200</v>
      </c>
      <c r="F634" s="17">
        <f>F635</f>
        <v>0</v>
      </c>
      <c r="G634" s="8">
        <f t="shared" si="13"/>
        <v>0</v>
      </c>
      <c r="H634" s="17">
        <f>H635</f>
        <v>0</v>
      </c>
    </row>
    <row r="635" spans="1:8" ht="31.5" hidden="1">
      <c r="A635" s="15" t="s">
        <v>17</v>
      </c>
      <c r="B635" s="16" t="s">
        <v>162</v>
      </c>
      <c r="C635" s="7" t="s">
        <v>57</v>
      </c>
      <c r="D635" s="7" t="s">
        <v>228</v>
      </c>
      <c r="E635" s="7">
        <v>240</v>
      </c>
      <c r="F635" s="17"/>
      <c r="G635" s="8">
        <f t="shared" si="13"/>
        <v>0</v>
      </c>
      <c r="H635" s="17"/>
    </row>
    <row r="636" spans="1:8" hidden="1">
      <c r="A636" s="26" t="s">
        <v>424</v>
      </c>
      <c r="B636" s="10" t="s">
        <v>162</v>
      </c>
      <c r="C636" s="10" t="s">
        <v>57</v>
      </c>
      <c r="D636" s="10" t="s">
        <v>228</v>
      </c>
      <c r="E636" s="10" t="s">
        <v>378</v>
      </c>
      <c r="F636" s="22">
        <v>0</v>
      </c>
      <c r="G636" s="8">
        <f t="shared" si="13"/>
        <v>0</v>
      </c>
      <c r="H636" s="22">
        <f>H637</f>
        <v>0</v>
      </c>
    </row>
    <row r="637" spans="1:8" ht="31.5" hidden="1">
      <c r="A637" s="26" t="s">
        <v>369</v>
      </c>
      <c r="B637" s="10" t="s">
        <v>162</v>
      </c>
      <c r="C637" s="10" t="s">
        <v>57</v>
      </c>
      <c r="D637" s="10" t="s">
        <v>228</v>
      </c>
      <c r="E637" s="10" t="s">
        <v>381</v>
      </c>
      <c r="F637" s="22">
        <v>0</v>
      </c>
      <c r="G637" s="8">
        <f t="shared" si="13"/>
        <v>0</v>
      </c>
      <c r="H637" s="22">
        <f>H638</f>
        <v>0</v>
      </c>
    </row>
    <row r="638" spans="1:8" ht="31.5" hidden="1">
      <c r="A638" s="26" t="s">
        <v>370</v>
      </c>
      <c r="B638" s="10" t="s">
        <v>162</v>
      </c>
      <c r="C638" s="10" t="s">
        <v>57</v>
      </c>
      <c r="D638" s="10" t="s">
        <v>228</v>
      </c>
      <c r="E638" s="10" t="s">
        <v>382</v>
      </c>
      <c r="F638" s="22">
        <v>0</v>
      </c>
      <c r="G638" s="8">
        <f t="shared" si="13"/>
        <v>0</v>
      </c>
      <c r="H638" s="22"/>
    </row>
    <row r="639" spans="1:8" ht="31.5" hidden="1">
      <c r="A639" s="26" t="s">
        <v>428</v>
      </c>
      <c r="B639" s="10" t="s">
        <v>162</v>
      </c>
      <c r="C639" s="10" t="s">
        <v>57</v>
      </c>
      <c r="D639" s="10" t="s">
        <v>470</v>
      </c>
      <c r="E639" s="10" t="s">
        <v>378</v>
      </c>
      <c r="F639" s="22">
        <v>0</v>
      </c>
      <c r="G639" s="8">
        <f t="shared" si="13"/>
        <v>0</v>
      </c>
      <c r="H639" s="22">
        <f>H640</f>
        <v>0</v>
      </c>
    </row>
    <row r="640" spans="1:8" ht="31.5" hidden="1">
      <c r="A640" s="26" t="s">
        <v>369</v>
      </c>
      <c r="B640" s="10" t="s">
        <v>162</v>
      </c>
      <c r="C640" s="10" t="s">
        <v>57</v>
      </c>
      <c r="D640" s="10" t="s">
        <v>470</v>
      </c>
      <c r="E640" s="10" t="s">
        <v>381</v>
      </c>
      <c r="F640" s="22">
        <v>0</v>
      </c>
      <c r="G640" s="8">
        <f t="shared" si="13"/>
        <v>0</v>
      </c>
      <c r="H640" s="22">
        <f>H641</f>
        <v>0</v>
      </c>
    </row>
    <row r="641" spans="1:8" ht="31.5" hidden="1">
      <c r="A641" s="26" t="s">
        <v>370</v>
      </c>
      <c r="B641" s="10" t="s">
        <v>162</v>
      </c>
      <c r="C641" s="10" t="s">
        <v>57</v>
      </c>
      <c r="D641" s="10" t="s">
        <v>470</v>
      </c>
      <c r="E641" s="10" t="s">
        <v>382</v>
      </c>
      <c r="F641" s="22">
        <v>0</v>
      </c>
      <c r="G641" s="8">
        <f t="shared" si="13"/>
        <v>0</v>
      </c>
      <c r="H641" s="22"/>
    </row>
    <row r="642" spans="1:8" ht="63" hidden="1">
      <c r="A642" s="26" t="s">
        <v>394</v>
      </c>
      <c r="B642" s="10" t="s">
        <v>162</v>
      </c>
      <c r="C642" s="10" t="s">
        <v>57</v>
      </c>
      <c r="D642" s="10" t="s">
        <v>242</v>
      </c>
      <c r="E642" s="10" t="s">
        <v>378</v>
      </c>
      <c r="F642" s="22">
        <v>0</v>
      </c>
      <c r="G642" s="8">
        <f t="shared" si="13"/>
        <v>0</v>
      </c>
      <c r="H642" s="22">
        <f>H643+H645</f>
        <v>0</v>
      </c>
    </row>
    <row r="643" spans="1:8" ht="66.75" hidden="1" customHeight="1">
      <c r="A643" s="26" t="s">
        <v>395</v>
      </c>
      <c r="B643" s="10" t="s">
        <v>162</v>
      </c>
      <c r="C643" s="10" t="s">
        <v>57</v>
      </c>
      <c r="D643" s="10" t="s">
        <v>242</v>
      </c>
      <c r="E643" s="10" t="s">
        <v>396</v>
      </c>
      <c r="F643" s="22">
        <v>0</v>
      </c>
      <c r="G643" s="8">
        <f t="shared" si="13"/>
        <v>0</v>
      </c>
      <c r="H643" s="22">
        <f>H644</f>
        <v>0</v>
      </c>
    </row>
    <row r="644" spans="1:8" ht="19.5" hidden="1" customHeight="1">
      <c r="A644" s="26" t="s">
        <v>397</v>
      </c>
      <c r="B644" s="10" t="s">
        <v>162</v>
      </c>
      <c r="C644" s="10" t="s">
        <v>57</v>
      </c>
      <c r="D644" s="10" t="s">
        <v>471</v>
      </c>
      <c r="E644" s="10" t="s">
        <v>398</v>
      </c>
      <c r="F644" s="22">
        <v>0</v>
      </c>
      <c r="G644" s="8">
        <f t="shared" si="13"/>
        <v>0</v>
      </c>
      <c r="H644" s="22"/>
    </row>
    <row r="645" spans="1:8" ht="47.25" hidden="1">
      <c r="A645" s="26" t="s">
        <v>412</v>
      </c>
      <c r="B645" s="10" t="s">
        <v>162</v>
      </c>
      <c r="C645" s="10" t="s">
        <v>57</v>
      </c>
      <c r="D645" s="10" t="s">
        <v>242</v>
      </c>
      <c r="E645" s="10" t="s">
        <v>413</v>
      </c>
      <c r="F645" s="22">
        <v>0</v>
      </c>
      <c r="G645" s="8">
        <f t="shared" si="13"/>
        <v>0</v>
      </c>
      <c r="H645" s="22">
        <f>H646</f>
        <v>0</v>
      </c>
    </row>
    <row r="646" spans="1:8" hidden="1">
      <c r="A646" s="26" t="s">
        <v>414</v>
      </c>
      <c r="B646" s="10" t="s">
        <v>162</v>
      </c>
      <c r="C646" s="10" t="s">
        <v>57</v>
      </c>
      <c r="D646" s="10" t="s">
        <v>242</v>
      </c>
      <c r="E646" s="10" t="s">
        <v>415</v>
      </c>
      <c r="F646" s="22">
        <v>0</v>
      </c>
      <c r="G646" s="8">
        <f t="shared" si="13"/>
        <v>0</v>
      </c>
      <c r="H646" s="22"/>
    </row>
    <row r="647" spans="1:8" ht="31.5" hidden="1">
      <c r="A647" s="26" t="s">
        <v>399</v>
      </c>
      <c r="B647" s="10" t="s">
        <v>162</v>
      </c>
      <c r="C647" s="10" t="s">
        <v>57</v>
      </c>
      <c r="D647" s="10" t="s">
        <v>268</v>
      </c>
      <c r="E647" s="10" t="s">
        <v>378</v>
      </c>
      <c r="F647" s="22">
        <v>0</v>
      </c>
      <c r="G647" s="8">
        <f t="shared" si="13"/>
        <v>0</v>
      </c>
      <c r="H647" s="22">
        <f>H648+H650</f>
        <v>0</v>
      </c>
    </row>
    <row r="648" spans="1:8" ht="31.5" hidden="1">
      <c r="A648" s="26" t="s">
        <v>369</v>
      </c>
      <c r="B648" s="10" t="s">
        <v>162</v>
      </c>
      <c r="C648" s="10" t="s">
        <v>57</v>
      </c>
      <c r="D648" s="10" t="s">
        <v>268</v>
      </c>
      <c r="E648" s="10" t="s">
        <v>381</v>
      </c>
      <c r="F648" s="22">
        <v>0</v>
      </c>
      <c r="G648" s="8">
        <f t="shared" si="13"/>
        <v>0</v>
      </c>
      <c r="H648" s="22">
        <f>H649</f>
        <v>0</v>
      </c>
    </row>
    <row r="649" spans="1:8" ht="31.5" hidden="1">
      <c r="A649" s="26" t="s">
        <v>370</v>
      </c>
      <c r="B649" s="10" t="s">
        <v>162</v>
      </c>
      <c r="C649" s="10" t="s">
        <v>57</v>
      </c>
      <c r="D649" s="10" t="s">
        <v>268</v>
      </c>
      <c r="E649" s="10" t="s">
        <v>382</v>
      </c>
      <c r="F649" s="22">
        <v>0</v>
      </c>
      <c r="G649" s="8">
        <f t="shared" si="13"/>
        <v>0</v>
      </c>
      <c r="H649" s="22"/>
    </row>
    <row r="650" spans="1:8" ht="47.25" hidden="1">
      <c r="A650" s="26" t="s">
        <v>412</v>
      </c>
      <c r="B650" s="10" t="s">
        <v>162</v>
      </c>
      <c r="C650" s="10" t="s">
        <v>57</v>
      </c>
      <c r="D650" s="10" t="s">
        <v>268</v>
      </c>
      <c r="E650" s="10" t="s">
        <v>413</v>
      </c>
      <c r="F650" s="22">
        <v>0</v>
      </c>
      <c r="G650" s="8">
        <f t="shared" si="13"/>
        <v>0</v>
      </c>
      <c r="H650" s="22">
        <f>H651</f>
        <v>0</v>
      </c>
    </row>
    <row r="651" spans="1:8" hidden="1">
      <c r="A651" s="26" t="s">
        <v>414</v>
      </c>
      <c r="B651" s="10" t="s">
        <v>162</v>
      </c>
      <c r="C651" s="10" t="s">
        <v>57</v>
      </c>
      <c r="D651" s="10" t="s">
        <v>268</v>
      </c>
      <c r="E651" s="10" t="s">
        <v>415</v>
      </c>
      <c r="F651" s="22">
        <v>0</v>
      </c>
      <c r="G651" s="8">
        <f t="shared" si="13"/>
        <v>0</v>
      </c>
      <c r="H651" s="22"/>
    </row>
    <row r="652" spans="1:8">
      <c r="A652" s="23" t="s">
        <v>246</v>
      </c>
      <c r="B652" s="24" t="s">
        <v>162</v>
      </c>
      <c r="C652" s="24" t="s">
        <v>153</v>
      </c>
      <c r="D652" s="25" t="s">
        <v>216</v>
      </c>
      <c r="E652" s="25"/>
      <c r="F652" s="22">
        <f>F653+F660</f>
        <v>216963339</v>
      </c>
      <c r="G652" s="8">
        <f t="shared" si="13"/>
        <v>-11804079</v>
      </c>
      <c r="H652" s="22">
        <f>H653+H660</f>
        <v>205159260</v>
      </c>
    </row>
    <row r="653" spans="1:8" ht="178.5" customHeight="1">
      <c r="A653" s="23" t="s">
        <v>212</v>
      </c>
      <c r="B653" s="24" t="s">
        <v>162</v>
      </c>
      <c r="C653" s="25" t="s">
        <v>153</v>
      </c>
      <c r="D653" s="25" t="s">
        <v>243</v>
      </c>
      <c r="E653" s="25" t="s">
        <v>0</v>
      </c>
      <c r="F653" s="22">
        <f>F654+F656</f>
        <v>216176671</v>
      </c>
      <c r="G653" s="8">
        <f t="shared" si="13"/>
        <v>-11804079</v>
      </c>
      <c r="H653" s="22">
        <f>H654+H656+H658</f>
        <v>204372592</v>
      </c>
    </row>
    <row r="654" spans="1:8" ht="64.5" customHeight="1">
      <c r="A654" s="15" t="s">
        <v>14</v>
      </c>
      <c r="B654" s="16" t="s">
        <v>162</v>
      </c>
      <c r="C654" s="7" t="s">
        <v>153</v>
      </c>
      <c r="D654" s="7" t="s">
        <v>243</v>
      </c>
      <c r="E654" s="7">
        <v>100</v>
      </c>
      <c r="F654" s="17">
        <f>F655</f>
        <v>166000000</v>
      </c>
      <c r="G654" s="8">
        <f t="shared" si="13"/>
        <v>32150888</v>
      </c>
      <c r="H654" s="17">
        <f>H655</f>
        <v>198150888</v>
      </c>
    </row>
    <row r="655" spans="1:8">
      <c r="A655" s="15" t="s">
        <v>31</v>
      </c>
      <c r="B655" s="16" t="s">
        <v>162</v>
      </c>
      <c r="C655" s="7" t="s">
        <v>153</v>
      </c>
      <c r="D655" s="7" t="s">
        <v>243</v>
      </c>
      <c r="E655" s="7">
        <v>110</v>
      </c>
      <c r="F655" s="17">
        <v>166000000</v>
      </c>
      <c r="G655" s="8">
        <f t="shared" si="13"/>
        <v>32150888</v>
      </c>
      <c r="H655" s="17">
        <v>198150888</v>
      </c>
    </row>
    <row r="656" spans="1:8" ht="31.5">
      <c r="A656" s="15" t="s">
        <v>16</v>
      </c>
      <c r="B656" s="16" t="s">
        <v>162</v>
      </c>
      <c r="C656" s="7" t="s">
        <v>153</v>
      </c>
      <c r="D656" s="7" t="s">
        <v>243</v>
      </c>
      <c r="E656" s="7">
        <v>200</v>
      </c>
      <c r="F656" s="17">
        <f>F657</f>
        <v>50176671</v>
      </c>
      <c r="G656" s="8">
        <f t="shared" si="13"/>
        <v>-43954967</v>
      </c>
      <c r="H656" s="17">
        <f>H657</f>
        <v>6221704</v>
      </c>
    </row>
    <row r="657" spans="1:8" ht="31.5">
      <c r="A657" s="15" t="s">
        <v>17</v>
      </c>
      <c r="B657" s="16" t="s">
        <v>162</v>
      </c>
      <c r="C657" s="7" t="s">
        <v>153</v>
      </c>
      <c r="D657" s="7" t="s">
        <v>243</v>
      </c>
      <c r="E657" s="7">
        <v>240</v>
      </c>
      <c r="F657" s="17">
        <v>50176671</v>
      </c>
      <c r="G657" s="8">
        <f t="shared" si="13"/>
        <v>-43954967</v>
      </c>
      <c r="H657" s="17">
        <v>6221704</v>
      </c>
    </row>
    <row r="658" spans="1:8" hidden="1">
      <c r="A658" s="26" t="s">
        <v>361</v>
      </c>
      <c r="B658" s="16" t="s">
        <v>162</v>
      </c>
      <c r="C658" s="7" t="s">
        <v>153</v>
      </c>
      <c r="D658" s="7" t="s">
        <v>243</v>
      </c>
      <c r="E658" s="7">
        <v>800</v>
      </c>
      <c r="F658" s="17">
        <v>0</v>
      </c>
      <c r="G658" s="8">
        <f t="shared" si="13"/>
        <v>0</v>
      </c>
      <c r="H658" s="17">
        <f>H659</f>
        <v>0</v>
      </c>
    </row>
    <row r="659" spans="1:8" hidden="1">
      <c r="A659" s="26" t="s">
        <v>362</v>
      </c>
      <c r="B659" s="16" t="s">
        <v>162</v>
      </c>
      <c r="C659" s="7" t="s">
        <v>153</v>
      </c>
      <c r="D659" s="7" t="s">
        <v>243</v>
      </c>
      <c r="E659" s="7">
        <v>850</v>
      </c>
      <c r="F659" s="17">
        <v>0</v>
      </c>
      <c r="G659" s="8">
        <f t="shared" si="13"/>
        <v>0</v>
      </c>
      <c r="H659" s="17"/>
    </row>
    <row r="660" spans="1:8" ht="31.5" customHeight="1">
      <c r="A660" s="15" t="s">
        <v>211</v>
      </c>
      <c r="B660" s="16" t="s">
        <v>162</v>
      </c>
      <c r="C660" s="7" t="s">
        <v>153</v>
      </c>
      <c r="D660" s="7" t="s">
        <v>244</v>
      </c>
      <c r="E660" s="7" t="s">
        <v>0</v>
      </c>
      <c r="F660" s="17">
        <f>F661</f>
        <v>786668</v>
      </c>
      <c r="G660" s="8">
        <f t="shared" si="13"/>
        <v>0</v>
      </c>
      <c r="H660" s="17">
        <f>H661</f>
        <v>786668</v>
      </c>
    </row>
    <row r="661" spans="1:8" ht="62.25" customHeight="1">
      <c r="A661" s="15" t="s">
        <v>14</v>
      </c>
      <c r="B661" s="16" t="s">
        <v>162</v>
      </c>
      <c r="C661" s="7" t="s">
        <v>153</v>
      </c>
      <c r="D661" s="7" t="s">
        <v>244</v>
      </c>
      <c r="E661" s="7">
        <v>100</v>
      </c>
      <c r="F661" s="17">
        <f>F662</f>
        <v>786668</v>
      </c>
      <c r="G661" s="8">
        <f t="shared" si="13"/>
        <v>0</v>
      </c>
      <c r="H661" s="17">
        <f>H662</f>
        <v>786668</v>
      </c>
    </row>
    <row r="662" spans="1:8">
      <c r="A662" s="15" t="s">
        <v>31</v>
      </c>
      <c r="B662" s="16" t="s">
        <v>162</v>
      </c>
      <c r="C662" s="7" t="s">
        <v>153</v>
      </c>
      <c r="D662" s="7" t="s">
        <v>244</v>
      </c>
      <c r="E662" s="7">
        <v>110</v>
      </c>
      <c r="F662" s="17">
        <v>786668</v>
      </c>
      <c r="G662" s="8">
        <f t="shared" si="13"/>
        <v>0</v>
      </c>
      <c r="H662" s="17">
        <v>786668</v>
      </c>
    </row>
    <row r="663" spans="1:8" ht="47.25" hidden="1">
      <c r="A663" s="15" t="s">
        <v>305</v>
      </c>
      <c r="B663" s="16" t="s">
        <v>162</v>
      </c>
      <c r="C663" s="7" t="s">
        <v>153</v>
      </c>
      <c r="D663" s="7" t="s">
        <v>120</v>
      </c>
      <c r="E663" s="7"/>
      <c r="F663" s="17">
        <f>F664</f>
        <v>1700000</v>
      </c>
      <c r="G663" s="8">
        <f t="shared" si="13"/>
        <v>-1700000</v>
      </c>
      <c r="H663" s="17">
        <f>H664</f>
        <v>0</v>
      </c>
    </row>
    <row r="664" spans="1:8" ht="31.5" hidden="1">
      <c r="A664" s="15" t="s">
        <v>16</v>
      </c>
      <c r="B664" s="16" t="s">
        <v>162</v>
      </c>
      <c r="C664" s="7" t="s">
        <v>153</v>
      </c>
      <c r="D664" s="7" t="s">
        <v>169</v>
      </c>
      <c r="E664" s="7">
        <v>200</v>
      </c>
      <c r="F664" s="17">
        <f>F665</f>
        <v>1700000</v>
      </c>
      <c r="G664" s="8">
        <f t="shared" si="13"/>
        <v>-1700000</v>
      </c>
      <c r="H664" s="17">
        <f>H665</f>
        <v>0</v>
      </c>
    </row>
    <row r="665" spans="1:8" ht="31.5" hidden="1">
      <c r="A665" s="15" t="s">
        <v>17</v>
      </c>
      <c r="B665" s="16" t="s">
        <v>162</v>
      </c>
      <c r="C665" s="7" t="s">
        <v>153</v>
      </c>
      <c r="D665" s="7" t="s">
        <v>169</v>
      </c>
      <c r="E665" s="7">
        <v>240</v>
      </c>
      <c r="F665" s="17">
        <v>1700000</v>
      </c>
      <c r="G665" s="8">
        <f t="shared" si="13"/>
        <v>-1700000</v>
      </c>
      <c r="H665" s="17"/>
    </row>
    <row r="666" spans="1:8" ht="31.5" hidden="1">
      <c r="A666" s="26" t="s">
        <v>392</v>
      </c>
      <c r="B666" s="10" t="s">
        <v>162</v>
      </c>
      <c r="C666" s="10" t="s">
        <v>57</v>
      </c>
      <c r="D666" s="10" t="s">
        <v>488</v>
      </c>
      <c r="E666" s="10" t="s">
        <v>378</v>
      </c>
      <c r="F666" s="17">
        <v>0</v>
      </c>
      <c r="G666" s="8">
        <f t="shared" si="13"/>
        <v>0</v>
      </c>
      <c r="H666" s="17">
        <f>H667+H669</f>
        <v>0</v>
      </c>
    </row>
    <row r="667" spans="1:8" ht="31.5" hidden="1">
      <c r="A667" s="26" t="s">
        <v>369</v>
      </c>
      <c r="B667" s="10" t="s">
        <v>162</v>
      </c>
      <c r="C667" s="10" t="s">
        <v>57</v>
      </c>
      <c r="D667" s="10" t="s">
        <v>488</v>
      </c>
      <c r="E667" s="10" t="s">
        <v>381</v>
      </c>
      <c r="F667" s="17">
        <v>0</v>
      </c>
      <c r="G667" s="8">
        <f t="shared" si="13"/>
        <v>0</v>
      </c>
      <c r="H667" s="17">
        <f>H668</f>
        <v>0</v>
      </c>
    </row>
    <row r="668" spans="1:8" ht="31.5" hidden="1">
      <c r="A668" s="26" t="s">
        <v>370</v>
      </c>
      <c r="B668" s="10" t="s">
        <v>162</v>
      </c>
      <c r="C668" s="10" t="s">
        <v>57</v>
      </c>
      <c r="D668" s="10" t="s">
        <v>488</v>
      </c>
      <c r="E668" s="10" t="s">
        <v>382</v>
      </c>
      <c r="F668" s="17">
        <v>0</v>
      </c>
      <c r="G668" s="8">
        <f t="shared" si="13"/>
        <v>0</v>
      </c>
      <c r="H668" s="17"/>
    </row>
    <row r="669" spans="1:8" ht="47.25" hidden="1">
      <c r="A669" s="26" t="s">
        <v>412</v>
      </c>
      <c r="B669" s="10" t="s">
        <v>162</v>
      </c>
      <c r="C669" s="10" t="s">
        <v>57</v>
      </c>
      <c r="D669" s="10" t="s">
        <v>488</v>
      </c>
      <c r="E669" s="10" t="s">
        <v>413</v>
      </c>
      <c r="F669" s="17">
        <v>0</v>
      </c>
      <c r="G669" s="8">
        <f t="shared" si="13"/>
        <v>0</v>
      </c>
      <c r="H669" s="17">
        <f>H670</f>
        <v>0</v>
      </c>
    </row>
    <row r="670" spans="1:8" hidden="1">
      <c r="A670" s="26" t="s">
        <v>414</v>
      </c>
      <c r="B670" s="10" t="s">
        <v>162</v>
      </c>
      <c r="C670" s="10" t="s">
        <v>57</v>
      </c>
      <c r="D670" s="10" t="s">
        <v>488</v>
      </c>
      <c r="E670" s="10" t="s">
        <v>415</v>
      </c>
      <c r="F670" s="17">
        <v>0</v>
      </c>
      <c r="G670" s="8">
        <f t="shared" si="13"/>
        <v>0</v>
      </c>
      <c r="H670" s="17"/>
    </row>
    <row r="671" spans="1:8" hidden="1">
      <c r="A671" s="26" t="s">
        <v>364</v>
      </c>
      <c r="B671" s="10" t="s">
        <v>162</v>
      </c>
      <c r="C671" s="10" t="s">
        <v>57</v>
      </c>
      <c r="D671" s="10" t="s">
        <v>472</v>
      </c>
      <c r="E671" s="10" t="s">
        <v>378</v>
      </c>
      <c r="F671" s="17">
        <v>0</v>
      </c>
      <c r="G671" s="8">
        <f t="shared" si="13"/>
        <v>0</v>
      </c>
      <c r="H671" s="17">
        <f>H672</f>
        <v>0</v>
      </c>
    </row>
    <row r="672" spans="1:8" hidden="1">
      <c r="A672" s="26" t="s">
        <v>361</v>
      </c>
      <c r="B672" s="10" t="s">
        <v>162</v>
      </c>
      <c r="C672" s="10" t="s">
        <v>57</v>
      </c>
      <c r="D672" s="10" t="s">
        <v>472</v>
      </c>
      <c r="E672" s="10" t="s">
        <v>400</v>
      </c>
      <c r="F672" s="17">
        <v>0</v>
      </c>
      <c r="G672" s="8">
        <f t="shared" si="13"/>
        <v>0</v>
      </c>
      <c r="H672" s="17">
        <f>H673</f>
        <v>0</v>
      </c>
    </row>
    <row r="673" spans="1:8" hidden="1">
      <c r="A673" s="26" t="s">
        <v>362</v>
      </c>
      <c r="B673" s="10" t="s">
        <v>162</v>
      </c>
      <c r="C673" s="10" t="s">
        <v>57</v>
      </c>
      <c r="D673" s="10" t="s">
        <v>472</v>
      </c>
      <c r="E673" s="10" t="s">
        <v>401</v>
      </c>
      <c r="F673" s="17">
        <v>0</v>
      </c>
      <c r="G673" s="8">
        <f t="shared" si="13"/>
        <v>0</v>
      </c>
      <c r="H673" s="17"/>
    </row>
    <row r="674" spans="1:8" hidden="1">
      <c r="A674" s="27" t="s">
        <v>402</v>
      </c>
      <c r="B674" s="11" t="s">
        <v>162</v>
      </c>
      <c r="C674" s="11" t="s">
        <v>403</v>
      </c>
      <c r="D674" s="11" t="s">
        <v>485</v>
      </c>
      <c r="E674" s="11" t="s">
        <v>378</v>
      </c>
      <c r="F674" s="17">
        <v>0</v>
      </c>
      <c r="G674" s="8">
        <f t="shared" si="13"/>
        <v>0</v>
      </c>
      <c r="H674" s="14">
        <f>H675+H678+H683+H688</f>
        <v>0</v>
      </c>
    </row>
    <row r="675" spans="1:8" hidden="1">
      <c r="A675" s="26" t="s">
        <v>429</v>
      </c>
      <c r="B675" s="10" t="s">
        <v>162</v>
      </c>
      <c r="C675" s="10" t="s">
        <v>403</v>
      </c>
      <c r="D675" s="10" t="s">
        <v>223</v>
      </c>
      <c r="E675" s="10" t="s">
        <v>378</v>
      </c>
      <c r="F675" s="17">
        <v>0</v>
      </c>
      <c r="G675" s="8">
        <f t="shared" si="13"/>
        <v>0</v>
      </c>
      <c r="H675" s="17">
        <f>H676</f>
        <v>0</v>
      </c>
    </row>
    <row r="676" spans="1:8" ht="47.25" hidden="1">
      <c r="A676" s="26" t="s">
        <v>412</v>
      </c>
      <c r="B676" s="10" t="s">
        <v>162</v>
      </c>
      <c r="C676" s="10" t="s">
        <v>403</v>
      </c>
      <c r="D676" s="10" t="s">
        <v>223</v>
      </c>
      <c r="E676" s="10" t="s">
        <v>413</v>
      </c>
      <c r="F676" s="17">
        <v>0</v>
      </c>
      <c r="G676" s="8">
        <f t="shared" si="13"/>
        <v>0</v>
      </c>
      <c r="H676" s="17">
        <f>H677</f>
        <v>0</v>
      </c>
    </row>
    <row r="677" spans="1:8" hidden="1">
      <c r="A677" s="26" t="s">
        <v>414</v>
      </c>
      <c r="B677" s="10" t="s">
        <v>162</v>
      </c>
      <c r="C677" s="10" t="s">
        <v>403</v>
      </c>
      <c r="D677" s="10" t="s">
        <v>223</v>
      </c>
      <c r="E677" s="10" t="s">
        <v>415</v>
      </c>
      <c r="F677" s="17">
        <v>0</v>
      </c>
      <c r="G677" s="8">
        <f t="shared" si="13"/>
        <v>0</v>
      </c>
      <c r="H677" s="17"/>
    </row>
    <row r="678" spans="1:8" ht="31.5" hidden="1">
      <c r="A678" s="26" t="s">
        <v>373</v>
      </c>
      <c r="B678" s="10" t="s">
        <v>162</v>
      </c>
      <c r="C678" s="10" t="s">
        <v>403</v>
      </c>
      <c r="D678" s="10" t="s">
        <v>372</v>
      </c>
      <c r="E678" s="10" t="s">
        <v>378</v>
      </c>
      <c r="F678" s="17">
        <v>0</v>
      </c>
      <c r="G678" s="8">
        <f t="shared" si="13"/>
        <v>0</v>
      </c>
      <c r="H678" s="17">
        <f>H679+H681</f>
        <v>0</v>
      </c>
    </row>
    <row r="679" spans="1:8" ht="31.5" hidden="1">
      <c r="A679" s="26" t="s">
        <v>366</v>
      </c>
      <c r="B679" s="10" t="s">
        <v>162</v>
      </c>
      <c r="C679" s="10" t="s">
        <v>403</v>
      </c>
      <c r="D679" s="10" t="s">
        <v>372</v>
      </c>
      <c r="E679" s="10" t="s">
        <v>379</v>
      </c>
      <c r="F679" s="17">
        <v>0</v>
      </c>
      <c r="G679" s="8">
        <f t="shared" si="13"/>
        <v>0</v>
      </c>
      <c r="H679" s="17">
        <f>H680</f>
        <v>0</v>
      </c>
    </row>
    <row r="680" spans="1:8" ht="31.5" hidden="1">
      <c r="A680" s="26" t="s">
        <v>374</v>
      </c>
      <c r="B680" s="10" t="s">
        <v>162</v>
      </c>
      <c r="C680" s="10" t="s">
        <v>403</v>
      </c>
      <c r="D680" s="10" t="s">
        <v>372</v>
      </c>
      <c r="E680" s="10" t="s">
        <v>380</v>
      </c>
      <c r="F680" s="17">
        <v>0</v>
      </c>
      <c r="G680" s="8">
        <f t="shared" si="13"/>
        <v>0</v>
      </c>
      <c r="H680" s="17"/>
    </row>
    <row r="681" spans="1:8" ht="47.25" hidden="1">
      <c r="A681" s="26" t="s">
        <v>412</v>
      </c>
      <c r="B681" s="10" t="s">
        <v>162</v>
      </c>
      <c r="C681" s="10" t="s">
        <v>403</v>
      </c>
      <c r="D681" s="10" t="s">
        <v>372</v>
      </c>
      <c r="E681" s="10" t="s">
        <v>413</v>
      </c>
      <c r="F681" s="17">
        <v>0</v>
      </c>
      <c r="G681" s="8">
        <f t="shared" si="13"/>
        <v>0</v>
      </c>
      <c r="H681" s="17">
        <f>H682</f>
        <v>0</v>
      </c>
    </row>
    <row r="682" spans="1:8" hidden="1">
      <c r="A682" s="26" t="s">
        <v>414</v>
      </c>
      <c r="B682" s="10" t="s">
        <v>162</v>
      </c>
      <c r="C682" s="10" t="s">
        <v>403</v>
      </c>
      <c r="D682" s="10" t="s">
        <v>372</v>
      </c>
      <c r="E682" s="10" t="s">
        <v>415</v>
      </c>
      <c r="F682" s="17">
        <v>0</v>
      </c>
      <c r="G682" s="8">
        <f t="shared" si="13"/>
        <v>0</v>
      </c>
      <c r="H682" s="17"/>
    </row>
    <row r="683" spans="1:8" hidden="1">
      <c r="A683" s="26" t="s">
        <v>376</v>
      </c>
      <c r="B683" s="10" t="s">
        <v>162</v>
      </c>
      <c r="C683" s="10" t="s">
        <v>403</v>
      </c>
      <c r="D683" s="10" t="s">
        <v>375</v>
      </c>
      <c r="E683" s="10" t="s">
        <v>378</v>
      </c>
      <c r="F683" s="17">
        <v>0</v>
      </c>
      <c r="G683" s="8">
        <f t="shared" si="13"/>
        <v>0</v>
      </c>
      <c r="H683" s="17">
        <f>H684+H686</f>
        <v>0</v>
      </c>
    </row>
    <row r="684" spans="1:8" ht="31.5" hidden="1">
      <c r="A684" s="26" t="s">
        <v>366</v>
      </c>
      <c r="B684" s="10" t="s">
        <v>162</v>
      </c>
      <c r="C684" s="10" t="s">
        <v>403</v>
      </c>
      <c r="D684" s="10" t="s">
        <v>375</v>
      </c>
      <c r="E684" s="10" t="s">
        <v>379</v>
      </c>
      <c r="F684" s="17">
        <v>0</v>
      </c>
      <c r="G684" s="8">
        <f t="shared" si="13"/>
        <v>0</v>
      </c>
      <c r="H684" s="17">
        <f>H685</f>
        <v>0</v>
      </c>
    </row>
    <row r="685" spans="1:8" ht="31.5" hidden="1">
      <c r="A685" s="26" t="s">
        <v>374</v>
      </c>
      <c r="B685" s="10" t="s">
        <v>162</v>
      </c>
      <c r="C685" s="10" t="s">
        <v>403</v>
      </c>
      <c r="D685" s="10" t="s">
        <v>375</v>
      </c>
      <c r="E685" s="10" t="s">
        <v>380</v>
      </c>
      <c r="F685" s="17">
        <v>0</v>
      </c>
      <c r="G685" s="8">
        <f t="shared" si="13"/>
        <v>0</v>
      </c>
      <c r="H685" s="17"/>
    </row>
    <row r="686" spans="1:8" ht="47.25" hidden="1">
      <c r="A686" s="26" t="s">
        <v>412</v>
      </c>
      <c r="B686" s="10" t="s">
        <v>162</v>
      </c>
      <c r="C686" s="10" t="s">
        <v>403</v>
      </c>
      <c r="D686" s="10" t="s">
        <v>375</v>
      </c>
      <c r="E686" s="10" t="s">
        <v>413</v>
      </c>
      <c r="F686" s="17">
        <v>0</v>
      </c>
      <c r="G686" s="8">
        <f t="shared" si="13"/>
        <v>0</v>
      </c>
      <c r="H686" s="17">
        <f>H687</f>
        <v>0</v>
      </c>
    </row>
    <row r="687" spans="1:8" hidden="1">
      <c r="A687" s="26" t="s">
        <v>414</v>
      </c>
      <c r="B687" s="10" t="s">
        <v>162</v>
      </c>
      <c r="C687" s="10" t="s">
        <v>403</v>
      </c>
      <c r="D687" s="10" t="s">
        <v>375</v>
      </c>
      <c r="E687" s="10" t="s">
        <v>415</v>
      </c>
      <c r="F687" s="17">
        <v>0</v>
      </c>
      <c r="G687" s="8">
        <f t="shared" si="13"/>
        <v>0</v>
      </c>
      <c r="H687" s="17"/>
    </row>
    <row r="688" spans="1:8" ht="31.5" hidden="1">
      <c r="A688" s="26" t="s">
        <v>430</v>
      </c>
      <c r="B688" s="10" t="s">
        <v>162</v>
      </c>
      <c r="C688" s="10" t="s">
        <v>403</v>
      </c>
      <c r="D688" s="10" t="s">
        <v>180</v>
      </c>
      <c r="E688" s="10" t="s">
        <v>378</v>
      </c>
      <c r="F688" s="17">
        <v>0</v>
      </c>
      <c r="G688" s="8">
        <f t="shared" si="13"/>
        <v>0</v>
      </c>
      <c r="H688" s="17">
        <f>H689</f>
        <v>0</v>
      </c>
    </row>
    <row r="689" spans="1:8" ht="31.5" hidden="1">
      <c r="A689" s="26" t="s">
        <v>366</v>
      </c>
      <c r="B689" s="10" t="s">
        <v>162</v>
      </c>
      <c r="C689" s="10" t="s">
        <v>403</v>
      </c>
      <c r="D689" s="10" t="s">
        <v>180</v>
      </c>
      <c r="E689" s="10" t="s">
        <v>379</v>
      </c>
      <c r="F689" s="17">
        <v>0</v>
      </c>
      <c r="G689" s="8">
        <f t="shared" si="13"/>
        <v>0</v>
      </c>
      <c r="H689" s="17">
        <f>H690</f>
        <v>0</v>
      </c>
    </row>
    <row r="690" spans="1:8" ht="31.5" hidden="1">
      <c r="A690" s="26" t="s">
        <v>374</v>
      </c>
      <c r="B690" s="10" t="s">
        <v>162</v>
      </c>
      <c r="C690" s="10" t="s">
        <v>403</v>
      </c>
      <c r="D690" s="10" t="s">
        <v>180</v>
      </c>
      <c r="E690" s="10" t="s">
        <v>380</v>
      </c>
      <c r="F690" s="17">
        <v>0</v>
      </c>
      <c r="G690" s="8">
        <f t="shared" si="13"/>
        <v>0</v>
      </c>
      <c r="H690" s="17"/>
    </row>
    <row r="691" spans="1:8">
      <c r="A691" s="19" t="s">
        <v>41</v>
      </c>
      <c r="B691" s="13" t="s">
        <v>162</v>
      </c>
      <c r="C691" s="4" t="s">
        <v>252</v>
      </c>
      <c r="D691" s="4"/>
      <c r="E691" s="4"/>
      <c r="F691" s="14">
        <f>F692+F749</f>
        <v>25637000</v>
      </c>
      <c r="G691" s="8">
        <f t="shared" si="13"/>
        <v>16402465</v>
      </c>
      <c r="H691" s="14">
        <f>H692+H696+H699+H744+H749</f>
        <v>42039465</v>
      </c>
    </row>
    <row r="692" spans="1:8" ht="31.5">
      <c r="A692" s="15" t="s">
        <v>330</v>
      </c>
      <c r="B692" s="16" t="s">
        <v>162</v>
      </c>
      <c r="C692" s="16" t="s">
        <v>252</v>
      </c>
      <c r="D692" s="7" t="s">
        <v>164</v>
      </c>
      <c r="E692" s="7"/>
      <c r="F692" s="17">
        <f>F719+F723+F726</f>
        <v>23907000</v>
      </c>
      <c r="G692" s="8">
        <f t="shared" si="13"/>
        <v>8753000</v>
      </c>
      <c r="H692" s="17">
        <f>H693+H702+H705+H708+H711+H719+H723+H726</f>
        <v>32660000</v>
      </c>
    </row>
    <row r="693" spans="1:8" ht="31.5" hidden="1">
      <c r="A693" s="26" t="s">
        <v>431</v>
      </c>
      <c r="B693" s="10" t="s">
        <v>162</v>
      </c>
      <c r="C693" s="10" t="s">
        <v>432</v>
      </c>
      <c r="D693" s="10" t="s">
        <v>203</v>
      </c>
      <c r="E693" s="10" t="s">
        <v>378</v>
      </c>
      <c r="F693" s="17">
        <v>0</v>
      </c>
      <c r="G693" s="8">
        <f t="shared" si="13"/>
        <v>0</v>
      </c>
      <c r="H693" s="17">
        <f>H694</f>
        <v>0</v>
      </c>
    </row>
    <row r="694" spans="1:8" ht="31.5" hidden="1">
      <c r="A694" s="26" t="s">
        <v>369</v>
      </c>
      <c r="B694" s="10" t="s">
        <v>162</v>
      </c>
      <c r="C694" s="10" t="s">
        <v>432</v>
      </c>
      <c r="D694" s="10" t="s">
        <v>203</v>
      </c>
      <c r="E694" s="10" t="s">
        <v>381</v>
      </c>
      <c r="F694" s="17">
        <v>0</v>
      </c>
      <c r="G694" s="8">
        <f t="shared" si="13"/>
        <v>0</v>
      </c>
      <c r="H694" s="17">
        <f>H695</f>
        <v>0</v>
      </c>
    </row>
    <row r="695" spans="1:8" ht="31.5" hidden="1">
      <c r="A695" s="26" t="s">
        <v>370</v>
      </c>
      <c r="B695" s="10" t="s">
        <v>162</v>
      </c>
      <c r="C695" s="10" t="s">
        <v>432</v>
      </c>
      <c r="D695" s="10" t="s">
        <v>203</v>
      </c>
      <c r="E695" s="10" t="s">
        <v>382</v>
      </c>
      <c r="F695" s="17">
        <v>0</v>
      </c>
      <c r="G695" s="8">
        <f t="shared" si="13"/>
        <v>0</v>
      </c>
      <c r="H695" s="17"/>
    </row>
    <row r="696" spans="1:8" ht="63.75" customHeight="1">
      <c r="A696" s="26" t="s">
        <v>433</v>
      </c>
      <c r="B696" s="10" t="s">
        <v>162</v>
      </c>
      <c r="C696" s="10" t="s">
        <v>432</v>
      </c>
      <c r="D696" s="10" t="s">
        <v>206</v>
      </c>
      <c r="E696" s="10"/>
      <c r="F696" s="17">
        <v>0</v>
      </c>
      <c r="G696" s="8">
        <f t="shared" si="13"/>
        <v>1821984</v>
      </c>
      <c r="H696" s="17">
        <f>H697</f>
        <v>1821984</v>
      </c>
    </row>
    <row r="697" spans="1:8" ht="63.75" customHeight="1">
      <c r="A697" s="26" t="s">
        <v>395</v>
      </c>
      <c r="B697" s="10" t="s">
        <v>162</v>
      </c>
      <c r="C697" s="10" t="s">
        <v>432</v>
      </c>
      <c r="D697" s="10" t="s">
        <v>206</v>
      </c>
      <c r="E697" s="10" t="s">
        <v>396</v>
      </c>
      <c r="F697" s="17">
        <v>0</v>
      </c>
      <c r="G697" s="8">
        <f t="shared" si="13"/>
        <v>1821984</v>
      </c>
      <c r="H697" s="17">
        <f>H698</f>
        <v>1821984</v>
      </c>
    </row>
    <row r="698" spans="1:8" ht="31.5">
      <c r="A698" s="26" t="s">
        <v>397</v>
      </c>
      <c r="B698" s="10" t="s">
        <v>162</v>
      </c>
      <c r="C698" s="10" t="s">
        <v>432</v>
      </c>
      <c r="D698" s="10" t="s">
        <v>206</v>
      </c>
      <c r="E698" s="10" t="s">
        <v>398</v>
      </c>
      <c r="F698" s="17">
        <v>0</v>
      </c>
      <c r="G698" s="8">
        <f t="shared" si="13"/>
        <v>1821984</v>
      </c>
      <c r="H698" s="17">
        <v>1821984</v>
      </c>
    </row>
    <row r="699" spans="1:8" ht="189">
      <c r="A699" s="26" t="s">
        <v>434</v>
      </c>
      <c r="B699" s="10" t="s">
        <v>162</v>
      </c>
      <c r="C699" s="10" t="s">
        <v>432</v>
      </c>
      <c r="D699" s="10" t="s">
        <v>243</v>
      </c>
      <c r="E699" s="10" t="s">
        <v>378</v>
      </c>
      <c r="F699" s="17">
        <v>0</v>
      </c>
      <c r="G699" s="8">
        <f t="shared" si="13"/>
        <v>3017526</v>
      </c>
      <c r="H699" s="17">
        <f>H700</f>
        <v>3017526</v>
      </c>
    </row>
    <row r="700" spans="1:8" ht="61.5" customHeight="1">
      <c r="A700" s="26" t="s">
        <v>395</v>
      </c>
      <c r="B700" s="10" t="s">
        <v>162</v>
      </c>
      <c r="C700" s="10" t="s">
        <v>432</v>
      </c>
      <c r="D700" s="10" t="s">
        <v>243</v>
      </c>
      <c r="E700" s="10" t="s">
        <v>396</v>
      </c>
      <c r="F700" s="17">
        <v>0</v>
      </c>
      <c r="G700" s="8">
        <f t="shared" si="13"/>
        <v>3017526</v>
      </c>
      <c r="H700" s="17">
        <f>H701</f>
        <v>3017526</v>
      </c>
    </row>
    <row r="701" spans="1:8" ht="31.5">
      <c r="A701" s="26" t="s">
        <v>397</v>
      </c>
      <c r="B701" s="10" t="s">
        <v>162</v>
      </c>
      <c r="C701" s="10" t="s">
        <v>432</v>
      </c>
      <c r="D701" s="10" t="s">
        <v>243</v>
      </c>
      <c r="E701" s="10" t="s">
        <v>398</v>
      </c>
      <c r="F701" s="17">
        <v>0</v>
      </c>
      <c r="G701" s="8">
        <f t="shared" si="13"/>
        <v>3017526</v>
      </c>
      <c r="H701" s="17">
        <v>3017526</v>
      </c>
    </row>
    <row r="702" spans="1:8" ht="31.5">
      <c r="A702" s="26" t="s">
        <v>435</v>
      </c>
      <c r="B702" s="10" t="s">
        <v>162</v>
      </c>
      <c r="C702" s="10" t="s">
        <v>432</v>
      </c>
      <c r="D702" s="10" t="s">
        <v>245</v>
      </c>
      <c r="E702" s="10"/>
      <c r="F702" s="17">
        <v>0</v>
      </c>
      <c r="G702" s="8">
        <f t="shared" si="13"/>
        <v>360000</v>
      </c>
      <c r="H702" s="17">
        <f>H703</f>
        <v>360000</v>
      </c>
    </row>
    <row r="703" spans="1:8" ht="31.5">
      <c r="A703" s="26" t="s">
        <v>369</v>
      </c>
      <c r="B703" s="10" t="s">
        <v>162</v>
      </c>
      <c r="C703" s="10" t="s">
        <v>432</v>
      </c>
      <c r="D703" s="10" t="s">
        <v>245</v>
      </c>
      <c r="E703" s="10" t="s">
        <v>381</v>
      </c>
      <c r="F703" s="17">
        <v>0</v>
      </c>
      <c r="G703" s="8">
        <f t="shared" si="13"/>
        <v>360000</v>
      </c>
      <c r="H703" s="17">
        <f>H704</f>
        <v>360000</v>
      </c>
    </row>
    <row r="704" spans="1:8" ht="31.5">
      <c r="A704" s="26" t="s">
        <v>370</v>
      </c>
      <c r="B704" s="10" t="s">
        <v>162</v>
      </c>
      <c r="C704" s="10" t="s">
        <v>432</v>
      </c>
      <c r="D704" s="10" t="s">
        <v>245</v>
      </c>
      <c r="E704" s="10" t="s">
        <v>382</v>
      </c>
      <c r="F704" s="17">
        <v>0</v>
      </c>
      <c r="G704" s="8">
        <f t="shared" si="13"/>
        <v>360000</v>
      </c>
      <c r="H704" s="17">
        <v>360000</v>
      </c>
    </row>
    <row r="705" spans="1:8" ht="31.5" hidden="1">
      <c r="A705" s="26" t="s">
        <v>436</v>
      </c>
      <c r="B705" s="10" t="s">
        <v>162</v>
      </c>
      <c r="C705" s="10" t="s">
        <v>432</v>
      </c>
      <c r="D705" s="10" t="s">
        <v>496</v>
      </c>
      <c r="E705" s="10" t="s">
        <v>378</v>
      </c>
      <c r="F705" s="17">
        <v>0</v>
      </c>
      <c r="G705" s="8">
        <f t="shared" si="13"/>
        <v>0</v>
      </c>
      <c r="H705" s="17">
        <f>H706</f>
        <v>0</v>
      </c>
    </row>
    <row r="706" spans="1:8" ht="78.75" hidden="1">
      <c r="A706" s="26" t="s">
        <v>395</v>
      </c>
      <c r="B706" s="10" t="s">
        <v>162</v>
      </c>
      <c r="C706" s="10" t="s">
        <v>432</v>
      </c>
      <c r="D706" s="10" t="s">
        <v>496</v>
      </c>
      <c r="E706" s="10" t="s">
        <v>396</v>
      </c>
      <c r="F706" s="17">
        <v>0</v>
      </c>
      <c r="G706" s="8">
        <f t="shared" si="13"/>
        <v>0</v>
      </c>
      <c r="H706" s="17">
        <f>H707</f>
        <v>0</v>
      </c>
    </row>
    <row r="707" spans="1:8" ht="31.5" hidden="1">
      <c r="A707" s="26" t="s">
        <v>397</v>
      </c>
      <c r="B707" s="10" t="s">
        <v>162</v>
      </c>
      <c r="C707" s="10" t="s">
        <v>432</v>
      </c>
      <c r="D707" s="10" t="s">
        <v>496</v>
      </c>
      <c r="E707" s="10" t="s">
        <v>398</v>
      </c>
      <c r="F707" s="17">
        <v>0</v>
      </c>
      <c r="G707" s="8">
        <f t="shared" si="13"/>
        <v>0</v>
      </c>
      <c r="H707" s="17"/>
    </row>
    <row r="708" spans="1:8">
      <c r="A708" s="26" t="s">
        <v>429</v>
      </c>
      <c r="B708" s="10" t="s">
        <v>162</v>
      </c>
      <c r="C708" s="10" t="s">
        <v>432</v>
      </c>
      <c r="D708" s="10" t="s">
        <v>223</v>
      </c>
      <c r="E708" s="10"/>
      <c r="F708" s="17">
        <v>0</v>
      </c>
      <c r="G708" s="8">
        <f t="shared" si="13"/>
        <v>81000</v>
      </c>
      <c r="H708" s="17">
        <f>H709</f>
        <v>81000</v>
      </c>
    </row>
    <row r="709" spans="1:8" ht="31.5">
      <c r="A709" s="26" t="s">
        <v>369</v>
      </c>
      <c r="B709" s="10" t="s">
        <v>162</v>
      </c>
      <c r="C709" s="10" t="s">
        <v>432</v>
      </c>
      <c r="D709" s="10" t="s">
        <v>223</v>
      </c>
      <c r="E709" s="10" t="s">
        <v>381</v>
      </c>
      <c r="F709" s="17">
        <v>0</v>
      </c>
      <c r="G709" s="8">
        <f t="shared" si="13"/>
        <v>81000</v>
      </c>
      <c r="H709" s="17">
        <f>H710</f>
        <v>81000</v>
      </c>
    </row>
    <row r="710" spans="1:8" ht="31.5">
      <c r="A710" s="26" t="s">
        <v>370</v>
      </c>
      <c r="B710" s="10" t="s">
        <v>162</v>
      </c>
      <c r="C710" s="10" t="s">
        <v>432</v>
      </c>
      <c r="D710" s="10" t="s">
        <v>223</v>
      </c>
      <c r="E710" s="10" t="s">
        <v>382</v>
      </c>
      <c r="F710" s="17">
        <v>0</v>
      </c>
      <c r="G710" s="8">
        <f t="shared" si="13"/>
        <v>81000</v>
      </c>
      <c r="H710" s="17">
        <v>81000</v>
      </c>
    </row>
    <row r="711" spans="1:8" ht="21" customHeight="1">
      <c r="A711" s="26" t="s">
        <v>428</v>
      </c>
      <c r="B711" s="10" t="s">
        <v>162</v>
      </c>
      <c r="C711" s="10" t="s">
        <v>432</v>
      </c>
      <c r="D711" s="10" t="s">
        <v>227</v>
      </c>
      <c r="E711" s="10"/>
      <c r="F711" s="17">
        <v>0</v>
      </c>
      <c r="G711" s="8">
        <f t="shared" si="13"/>
        <v>6757000</v>
      </c>
      <c r="H711" s="17">
        <f>H712</f>
        <v>6757000</v>
      </c>
    </row>
    <row r="712" spans="1:8" ht="31.5">
      <c r="A712" s="26" t="s">
        <v>369</v>
      </c>
      <c r="B712" s="10" t="s">
        <v>162</v>
      </c>
      <c r="C712" s="10" t="s">
        <v>432</v>
      </c>
      <c r="D712" s="10" t="s">
        <v>227</v>
      </c>
      <c r="E712" s="10" t="s">
        <v>381</v>
      </c>
      <c r="F712" s="17">
        <v>0</v>
      </c>
      <c r="G712" s="8">
        <f t="shared" si="13"/>
        <v>6757000</v>
      </c>
      <c r="H712" s="17">
        <f>H713</f>
        <v>6757000</v>
      </c>
    </row>
    <row r="713" spans="1:8" ht="31.5">
      <c r="A713" s="26" t="s">
        <v>370</v>
      </c>
      <c r="B713" s="10" t="s">
        <v>162</v>
      </c>
      <c r="C713" s="10" t="s">
        <v>432</v>
      </c>
      <c r="D713" s="10" t="s">
        <v>227</v>
      </c>
      <c r="E713" s="10" t="s">
        <v>382</v>
      </c>
      <c r="F713" s="17">
        <v>0</v>
      </c>
      <c r="G713" s="8">
        <f t="shared" si="13"/>
        <v>6757000</v>
      </c>
      <c r="H713" s="17">
        <v>6757000</v>
      </c>
    </row>
    <row r="714" spans="1:8" hidden="1">
      <c r="A714" s="15"/>
      <c r="B714" s="16"/>
      <c r="C714" s="16"/>
      <c r="D714" s="7"/>
      <c r="E714" s="7"/>
      <c r="F714" s="17"/>
      <c r="G714" s="8">
        <f t="shared" si="13"/>
        <v>0</v>
      </c>
      <c r="H714" s="17"/>
    </row>
    <row r="715" spans="1:8" hidden="1">
      <c r="A715" s="15"/>
      <c r="B715" s="16"/>
      <c r="C715" s="16"/>
      <c r="D715" s="7"/>
      <c r="E715" s="7"/>
      <c r="F715" s="17"/>
      <c r="G715" s="8">
        <f t="shared" si="13"/>
        <v>0</v>
      </c>
      <c r="H715" s="17"/>
    </row>
    <row r="716" spans="1:8" hidden="1">
      <c r="A716" s="15"/>
      <c r="B716" s="16"/>
      <c r="C716" s="16"/>
      <c r="D716" s="7"/>
      <c r="E716" s="7"/>
      <c r="F716" s="17"/>
      <c r="G716" s="8">
        <f t="shared" si="13"/>
        <v>0</v>
      </c>
      <c r="H716" s="17"/>
    </row>
    <row r="717" spans="1:8" hidden="1">
      <c r="A717" s="15"/>
      <c r="B717" s="16"/>
      <c r="C717" s="16"/>
      <c r="D717" s="7"/>
      <c r="E717" s="7"/>
      <c r="F717" s="17"/>
      <c r="G717" s="8">
        <f t="shared" si="13"/>
        <v>0</v>
      </c>
      <c r="H717" s="17"/>
    </row>
    <row r="718" spans="1:8" hidden="1">
      <c r="A718" s="15"/>
      <c r="B718" s="16"/>
      <c r="C718" s="16"/>
      <c r="D718" s="7"/>
      <c r="E718" s="7"/>
      <c r="F718" s="17"/>
      <c r="G718" s="8">
        <f t="shared" si="13"/>
        <v>0</v>
      </c>
      <c r="H718" s="17"/>
    </row>
    <row r="719" spans="1:8" ht="31.5">
      <c r="A719" s="15" t="s">
        <v>225</v>
      </c>
      <c r="B719" s="16" t="s">
        <v>162</v>
      </c>
      <c r="C719" s="16" t="s">
        <v>252</v>
      </c>
      <c r="D719" s="7" t="s">
        <v>226</v>
      </c>
      <c r="E719" s="7"/>
      <c r="F719" s="17">
        <f>F720</f>
        <v>9914000</v>
      </c>
      <c r="G719" s="8">
        <f t="shared" si="13"/>
        <v>1047000</v>
      </c>
      <c r="H719" s="17">
        <f>H720</f>
        <v>10961000</v>
      </c>
    </row>
    <row r="720" spans="1:8">
      <c r="A720" s="15" t="s">
        <v>58</v>
      </c>
      <c r="B720" s="16" t="s">
        <v>162</v>
      </c>
      <c r="C720" s="16" t="s">
        <v>252</v>
      </c>
      <c r="D720" s="7" t="s">
        <v>228</v>
      </c>
      <c r="E720" s="7"/>
      <c r="F720" s="17">
        <f>F721</f>
        <v>9914000</v>
      </c>
      <c r="G720" s="8">
        <f t="shared" si="13"/>
        <v>1047000</v>
      </c>
      <c r="H720" s="17">
        <f>H721</f>
        <v>10961000</v>
      </c>
    </row>
    <row r="721" spans="1:8" ht="31.5">
      <c r="A721" s="15" t="s">
        <v>16</v>
      </c>
      <c r="B721" s="16" t="s">
        <v>162</v>
      </c>
      <c r="C721" s="16" t="s">
        <v>252</v>
      </c>
      <c r="D721" s="7" t="s">
        <v>228</v>
      </c>
      <c r="E721" s="7">
        <v>200</v>
      </c>
      <c r="F721" s="17">
        <f>F722</f>
        <v>9914000</v>
      </c>
      <c r="G721" s="8">
        <f t="shared" si="13"/>
        <v>1047000</v>
      </c>
      <c r="H721" s="17">
        <f>H722</f>
        <v>10961000</v>
      </c>
    </row>
    <row r="722" spans="1:8" ht="31.5">
      <c r="A722" s="15" t="s">
        <v>17</v>
      </c>
      <c r="B722" s="16" t="s">
        <v>162</v>
      </c>
      <c r="C722" s="16" t="s">
        <v>252</v>
      </c>
      <c r="D722" s="7" t="s">
        <v>228</v>
      </c>
      <c r="E722" s="7">
        <v>240</v>
      </c>
      <c r="F722" s="17">
        <v>9914000</v>
      </c>
      <c r="G722" s="8">
        <f t="shared" si="13"/>
        <v>1047000</v>
      </c>
      <c r="H722" s="17">
        <v>10961000</v>
      </c>
    </row>
    <row r="723" spans="1:8" ht="31.5">
      <c r="A723" s="15" t="s">
        <v>321</v>
      </c>
      <c r="B723" s="16" t="s">
        <v>162</v>
      </c>
      <c r="C723" s="7" t="s">
        <v>252</v>
      </c>
      <c r="D723" s="7" t="s">
        <v>229</v>
      </c>
      <c r="E723" s="7"/>
      <c r="F723" s="17">
        <f>F724</f>
        <v>100000</v>
      </c>
      <c r="G723" s="8">
        <f t="shared" si="13"/>
        <v>0</v>
      </c>
      <c r="H723" s="17">
        <f>H724</f>
        <v>100000</v>
      </c>
    </row>
    <row r="724" spans="1:8" ht="31.5">
      <c r="A724" s="15" t="s">
        <v>16</v>
      </c>
      <c r="B724" s="16" t="s">
        <v>162</v>
      </c>
      <c r="C724" s="7" t="s">
        <v>252</v>
      </c>
      <c r="D724" s="7" t="s">
        <v>229</v>
      </c>
      <c r="E724" s="7">
        <v>200</v>
      </c>
      <c r="F724" s="17">
        <f>F725</f>
        <v>100000</v>
      </c>
      <c r="G724" s="8">
        <f t="shared" si="13"/>
        <v>0</v>
      </c>
      <c r="H724" s="17">
        <f>H725</f>
        <v>100000</v>
      </c>
    </row>
    <row r="725" spans="1:8" ht="31.5">
      <c r="A725" s="15" t="s">
        <v>17</v>
      </c>
      <c r="B725" s="16" t="s">
        <v>162</v>
      </c>
      <c r="C725" s="7" t="s">
        <v>252</v>
      </c>
      <c r="D725" s="7" t="s">
        <v>229</v>
      </c>
      <c r="E725" s="7">
        <v>240</v>
      </c>
      <c r="F725" s="17">
        <v>100000</v>
      </c>
      <c r="G725" s="8">
        <f t="shared" si="13"/>
        <v>0</v>
      </c>
      <c r="H725" s="17">
        <v>100000</v>
      </c>
    </row>
    <row r="726" spans="1:8" ht="31.5">
      <c r="A726" s="15" t="s">
        <v>319</v>
      </c>
      <c r="B726" s="16" t="s">
        <v>162</v>
      </c>
      <c r="C726" s="7" t="s">
        <v>252</v>
      </c>
      <c r="D726" s="7" t="s">
        <v>230</v>
      </c>
      <c r="E726" s="7"/>
      <c r="F726" s="17">
        <f>F727</f>
        <v>13893000</v>
      </c>
      <c r="G726" s="8">
        <f t="shared" si="13"/>
        <v>508000</v>
      </c>
      <c r="H726" s="17">
        <f>H727</f>
        <v>14401000</v>
      </c>
    </row>
    <row r="727" spans="1:8" ht="31.5">
      <c r="A727" s="15" t="s">
        <v>231</v>
      </c>
      <c r="B727" s="16" t="s">
        <v>162</v>
      </c>
      <c r="C727" s="7" t="s">
        <v>252</v>
      </c>
      <c r="D727" s="7" t="s">
        <v>232</v>
      </c>
      <c r="E727" s="7"/>
      <c r="F727" s="17">
        <f>F735+F737</f>
        <v>13893000</v>
      </c>
      <c r="G727" s="8">
        <f t="shared" si="13"/>
        <v>508000</v>
      </c>
      <c r="H727" s="17">
        <f>H734+H741+H731+H728</f>
        <v>14401000</v>
      </c>
    </row>
    <row r="728" spans="1:8">
      <c r="A728" s="15" t="s">
        <v>515</v>
      </c>
      <c r="B728" s="16" t="s">
        <v>162</v>
      </c>
      <c r="C728" s="7" t="s">
        <v>252</v>
      </c>
      <c r="D728" s="7" t="s">
        <v>514</v>
      </c>
      <c r="E728" s="7"/>
      <c r="F728" s="17">
        <f>F729</f>
        <v>100000</v>
      </c>
      <c r="G728" s="8">
        <f t="shared" ref="G728:G730" si="14">H728-F728</f>
        <v>8180000</v>
      </c>
      <c r="H728" s="17">
        <f>H729</f>
        <v>8280000</v>
      </c>
    </row>
    <row r="729" spans="1:8" ht="31.5">
      <c r="A729" s="15" t="s">
        <v>16</v>
      </c>
      <c r="B729" s="16" t="s">
        <v>162</v>
      </c>
      <c r="C729" s="7" t="s">
        <v>252</v>
      </c>
      <c r="D729" s="7" t="s">
        <v>514</v>
      </c>
      <c r="E729" s="7">
        <v>200</v>
      </c>
      <c r="F729" s="17">
        <f>F730</f>
        <v>100000</v>
      </c>
      <c r="G729" s="8">
        <f t="shared" si="14"/>
        <v>8180000</v>
      </c>
      <c r="H729" s="17">
        <f>H730</f>
        <v>8280000</v>
      </c>
    </row>
    <row r="730" spans="1:8" ht="31.5">
      <c r="A730" s="15" t="s">
        <v>17</v>
      </c>
      <c r="B730" s="16" t="s">
        <v>162</v>
      </c>
      <c r="C730" s="7" t="s">
        <v>252</v>
      </c>
      <c r="D730" s="7" t="s">
        <v>514</v>
      </c>
      <c r="E730" s="7">
        <v>240</v>
      </c>
      <c r="F730" s="17">
        <v>100000</v>
      </c>
      <c r="G730" s="8">
        <f t="shared" si="14"/>
        <v>8180000</v>
      </c>
      <c r="H730" s="17">
        <v>8280000</v>
      </c>
    </row>
    <row r="731" spans="1:8">
      <c r="A731" s="15" t="s">
        <v>517</v>
      </c>
      <c r="B731" s="16" t="s">
        <v>162</v>
      </c>
      <c r="C731" s="7" t="s">
        <v>252</v>
      </c>
      <c r="D731" s="7" t="s">
        <v>516</v>
      </c>
      <c r="E731" s="7"/>
      <c r="F731" s="17">
        <f>F732</f>
        <v>100000</v>
      </c>
      <c r="G731" s="8">
        <f t="shared" ref="G731:G733" si="15">H731-F731</f>
        <v>1678000</v>
      </c>
      <c r="H731" s="17">
        <f>H732</f>
        <v>1778000</v>
      </c>
    </row>
    <row r="732" spans="1:8" ht="31.5">
      <c r="A732" s="15" t="s">
        <v>16</v>
      </c>
      <c r="B732" s="16" t="s">
        <v>162</v>
      </c>
      <c r="C732" s="7" t="s">
        <v>252</v>
      </c>
      <c r="D732" s="7" t="s">
        <v>516</v>
      </c>
      <c r="E732" s="7">
        <v>200</v>
      </c>
      <c r="F732" s="17">
        <f>F733</f>
        <v>100000</v>
      </c>
      <c r="G732" s="8">
        <f t="shared" si="15"/>
        <v>1678000</v>
      </c>
      <c r="H732" s="17">
        <f>H733</f>
        <v>1778000</v>
      </c>
    </row>
    <row r="733" spans="1:8" ht="31.5">
      <c r="A733" s="15" t="s">
        <v>17</v>
      </c>
      <c r="B733" s="16" t="s">
        <v>162</v>
      </c>
      <c r="C733" s="7" t="s">
        <v>252</v>
      </c>
      <c r="D733" s="7" t="s">
        <v>516</v>
      </c>
      <c r="E733" s="7">
        <v>240</v>
      </c>
      <c r="F733" s="17">
        <v>100000</v>
      </c>
      <c r="G733" s="8">
        <f t="shared" si="15"/>
        <v>1678000</v>
      </c>
      <c r="H733" s="17">
        <v>1778000</v>
      </c>
    </row>
    <row r="734" spans="1:8" ht="18" customHeight="1">
      <c r="A734" s="29" t="s">
        <v>509</v>
      </c>
      <c r="B734" s="16" t="s">
        <v>162</v>
      </c>
      <c r="C734" s="7" t="s">
        <v>252</v>
      </c>
      <c r="D734" s="7" t="s">
        <v>510</v>
      </c>
      <c r="E734" s="7"/>
      <c r="F734" s="17"/>
      <c r="G734" s="8"/>
      <c r="H734" s="17">
        <f>H735+H737+H739</f>
        <v>4183000</v>
      </c>
    </row>
    <row r="735" spans="1:8" ht="78.75" hidden="1">
      <c r="A735" s="15" t="s">
        <v>14</v>
      </c>
      <c r="B735" s="16" t="s">
        <v>162</v>
      </c>
      <c r="C735" s="7" t="s">
        <v>252</v>
      </c>
      <c r="D735" s="7" t="s">
        <v>510</v>
      </c>
      <c r="E735" s="7">
        <v>100</v>
      </c>
      <c r="F735" s="17">
        <f>F736</f>
        <v>11571000</v>
      </c>
      <c r="G735" s="8">
        <f t="shared" si="13"/>
        <v>-11571000</v>
      </c>
      <c r="H735" s="17">
        <f>H736</f>
        <v>0</v>
      </c>
    </row>
    <row r="736" spans="1:8" hidden="1">
      <c r="A736" s="15" t="s">
        <v>31</v>
      </c>
      <c r="B736" s="16" t="s">
        <v>162</v>
      </c>
      <c r="C736" s="7" t="s">
        <v>252</v>
      </c>
      <c r="D736" s="7" t="s">
        <v>510</v>
      </c>
      <c r="E736" s="7">
        <v>110</v>
      </c>
      <c r="F736" s="17">
        <v>11571000</v>
      </c>
      <c r="G736" s="8">
        <f t="shared" si="13"/>
        <v>-11571000</v>
      </c>
      <c r="H736" s="17"/>
    </row>
    <row r="737" spans="1:8" ht="31.5">
      <c r="A737" s="15" t="s">
        <v>16</v>
      </c>
      <c r="B737" s="16" t="s">
        <v>162</v>
      </c>
      <c r="C737" s="7" t="s">
        <v>252</v>
      </c>
      <c r="D737" s="7" t="s">
        <v>510</v>
      </c>
      <c r="E737" s="7">
        <v>200</v>
      </c>
      <c r="F737" s="17">
        <f>F738</f>
        <v>2322000</v>
      </c>
      <c r="G737" s="8">
        <f t="shared" si="13"/>
        <v>1861000</v>
      </c>
      <c r="H737" s="17">
        <f>H738</f>
        <v>4183000</v>
      </c>
    </row>
    <row r="738" spans="1:8" ht="31.5">
      <c r="A738" s="15" t="s">
        <v>17</v>
      </c>
      <c r="B738" s="16" t="s">
        <v>162</v>
      </c>
      <c r="C738" s="7" t="s">
        <v>252</v>
      </c>
      <c r="D738" s="7" t="s">
        <v>510</v>
      </c>
      <c r="E738" s="7">
        <v>240</v>
      </c>
      <c r="F738" s="17">
        <v>2322000</v>
      </c>
      <c r="G738" s="8">
        <f t="shared" si="13"/>
        <v>1861000</v>
      </c>
      <c r="H738" s="17">
        <v>4183000</v>
      </c>
    </row>
    <row r="739" spans="1:8" hidden="1">
      <c r="A739" s="26" t="s">
        <v>361</v>
      </c>
      <c r="B739" s="16" t="s">
        <v>162</v>
      </c>
      <c r="C739" s="7" t="s">
        <v>252</v>
      </c>
      <c r="D739" s="7" t="s">
        <v>510</v>
      </c>
      <c r="E739" s="7">
        <v>800</v>
      </c>
      <c r="F739" s="17">
        <v>0</v>
      </c>
      <c r="G739" s="8">
        <f t="shared" si="13"/>
        <v>0</v>
      </c>
      <c r="H739" s="17">
        <f>H740</f>
        <v>0</v>
      </c>
    </row>
    <row r="740" spans="1:8" hidden="1">
      <c r="A740" s="26" t="s">
        <v>362</v>
      </c>
      <c r="B740" s="16" t="s">
        <v>162</v>
      </c>
      <c r="C740" s="7" t="s">
        <v>252</v>
      </c>
      <c r="D740" s="7" t="s">
        <v>510</v>
      </c>
      <c r="E740" s="7">
        <v>850</v>
      </c>
      <c r="F740" s="17">
        <v>0</v>
      </c>
      <c r="G740" s="8">
        <f t="shared" si="13"/>
        <v>0</v>
      </c>
      <c r="H740" s="17"/>
    </row>
    <row r="741" spans="1:8" ht="31.5">
      <c r="A741" s="29" t="s">
        <v>512</v>
      </c>
      <c r="B741" s="16" t="s">
        <v>162</v>
      </c>
      <c r="C741" s="7" t="s">
        <v>252</v>
      </c>
      <c r="D741" s="7" t="s">
        <v>511</v>
      </c>
      <c r="E741" s="7"/>
      <c r="F741" s="17"/>
      <c r="G741" s="8"/>
      <c r="H741" s="17">
        <f>H742</f>
        <v>160000</v>
      </c>
    </row>
    <row r="742" spans="1:8" ht="31.5">
      <c r="A742" s="15" t="s">
        <v>16</v>
      </c>
      <c r="B742" s="16" t="s">
        <v>162</v>
      </c>
      <c r="C742" s="7" t="s">
        <v>252</v>
      </c>
      <c r="D742" s="7" t="s">
        <v>511</v>
      </c>
      <c r="E742" s="7">
        <v>200</v>
      </c>
      <c r="F742" s="17">
        <f>F743</f>
        <v>2322000</v>
      </c>
      <c r="G742" s="8">
        <f t="shared" ref="G742:G743" si="16">H742-F742</f>
        <v>-2162000</v>
      </c>
      <c r="H742" s="17">
        <f>H743</f>
        <v>160000</v>
      </c>
    </row>
    <row r="743" spans="1:8" ht="31.5">
      <c r="A743" s="15" t="s">
        <v>17</v>
      </c>
      <c r="B743" s="16" t="s">
        <v>162</v>
      </c>
      <c r="C743" s="7" t="s">
        <v>252</v>
      </c>
      <c r="D743" s="7" t="s">
        <v>511</v>
      </c>
      <c r="E743" s="7">
        <v>240</v>
      </c>
      <c r="F743" s="17">
        <v>2322000</v>
      </c>
      <c r="G743" s="8">
        <f t="shared" si="16"/>
        <v>-2162000</v>
      </c>
      <c r="H743" s="17">
        <v>160000</v>
      </c>
    </row>
    <row r="744" spans="1:8" ht="47.25">
      <c r="A744" s="26" t="s">
        <v>437</v>
      </c>
      <c r="B744" s="10" t="s">
        <v>162</v>
      </c>
      <c r="C744" s="10" t="s">
        <v>432</v>
      </c>
      <c r="D744" s="10" t="s">
        <v>80</v>
      </c>
      <c r="E744" s="10"/>
      <c r="F744" s="17">
        <v>0</v>
      </c>
      <c r="G744" s="8">
        <f t="shared" si="13"/>
        <v>2734955</v>
      </c>
      <c r="H744" s="17">
        <f>H745+H747</f>
        <v>2734955</v>
      </c>
    </row>
    <row r="745" spans="1:8" ht="63" customHeight="1">
      <c r="A745" s="26" t="s">
        <v>395</v>
      </c>
      <c r="B745" s="10" t="s">
        <v>162</v>
      </c>
      <c r="C745" s="10" t="s">
        <v>432</v>
      </c>
      <c r="D745" s="10" t="s">
        <v>80</v>
      </c>
      <c r="E745" s="10" t="s">
        <v>396</v>
      </c>
      <c r="F745" s="17">
        <v>0</v>
      </c>
      <c r="G745" s="8">
        <f t="shared" si="13"/>
        <v>2177797</v>
      </c>
      <c r="H745" s="17">
        <f>H746</f>
        <v>2177797</v>
      </c>
    </row>
    <row r="746" spans="1:8" ht="19.5" customHeight="1">
      <c r="A746" s="26" t="s">
        <v>397</v>
      </c>
      <c r="B746" s="10" t="s">
        <v>162</v>
      </c>
      <c r="C746" s="10" t="s">
        <v>432</v>
      </c>
      <c r="D746" s="10" t="s">
        <v>80</v>
      </c>
      <c r="E746" s="10" t="s">
        <v>398</v>
      </c>
      <c r="F746" s="17">
        <v>0</v>
      </c>
      <c r="G746" s="8">
        <f t="shared" si="13"/>
        <v>2177797</v>
      </c>
      <c r="H746" s="17">
        <v>2177797</v>
      </c>
    </row>
    <row r="747" spans="1:8" ht="31.5">
      <c r="A747" s="26" t="s">
        <v>369</v>
      </c>
      <c r="B747" s="10" t="s">
        <v>162</v>
      </c>
      <c r="C747" s="10" t="s">
        <v>432</v>
      </c>
      <c r="D747" s="10" t="s">
        <v>80</v>
      </c>
      <c r="E747" s="10" t="s">
        <v>381</v>
      </c>
      <c r="F747" s="17">
        <v>0</v>
      </c>
      <c r="G747" s="8">
        <f t="shared" si="13"/>
        <v>557158</v>
      </c>
      <c r="H747" s="17">
        <f>H748</f>
        <v>557158</v>
      </c>
    </row>
    <row r="748" spans="1:8" ht="31.5">
      <c r="A748" s="26" t="s">
        <v>370</v>
      </c>
      <c r="B748" s="10" t="s">
        <v>162</v>
      </c>
      <c r="C748" s="10" t="s">
        <v>432</v>
      </c>
      <c r="D748" s="10" t="s">
        <v>80</v>
      </c>
      <c r="E748" s="10" t="s">
        <v>382</v>
      </c>
      <c r="F748" s="17">
        <v>0</v>
      </c>
      <c r="G748" s="8">
        <f t="shared" si="13"/>
        <v>557158</v>
      </c>
      <c r="H748" s="17">
        <v>557158</v>
      </c>
    </row>
    <row r="749" spans="1:8" ht="48" customHeight="1">
      <c r="A749" s="15" t="s">
        <v>287</v>
      </c>
      <c r="B749" s="16" t="s">
        <v>162</v>
      </c>
      <c r="C749" s="7" t="s">
        <v>252</v>
      </c>
      <c r="D749" s="7" t="s">
        <v>81</v>
      </c>
      <c r="E749" s="7" t="s">
        <v>0</v>
      </c>
      <c r="F749" s="17">
        <f>F750</f>
        <v>1730000</v>
      </c>
      <c r="G749" s="8">
        <f t="shared" si="13"/>
        <v>75000</v>
      </c>
      <c r="H749" s="17">
        <f>H750</f>
        <v>1805000</v>
      </c>
    </row>
    <row r="750" spans="1:8">
      <c r="A750" s="15" t="s">
        <v>13</v>
      </c>
      <c r="B750" s="16" t="s">
        <v>162</v>
      </c>
      <c r="C750" s="7" t="s">
        <v>252</v>
      </c>
      <c r="D750" s="7" t="s">
        <v>84</v>
      </c>
      <c r="E750" s="7" t="s">
        <v>0</v>
      </c>
      <c r="F750" s="17">
        <f>F751</f>
        <v>1730000</v>
      </c>
      <c r="G750" s="8">
        <f t="shared" si="13"/>
        <v>75000</v>
      </c>
      <c r="H750" s="17">
        <f>H751</f>
        <v>1805000</v>
      </c>
    </row>
    <row r="751" spans="1:8" ht="63.75" customHeight="1">
      <c r="A751" s="15" t="s">
        <v>14</v>
      </c>
      <c r="B751" s="16" t="s">
        <v>162</v>
      </c>
      <c r="C751" s="7" t="s">
        <v>252</v>
      </c>
      <c r="D751" s="7" t="s">
        <v>84</v>
      </c>
      <c r="E751" s="7">
        <v>100</v>
      </c>
      <c r="F751" s="17">
        <f>F752</f>
        <v>1730000</v>
      </c>
      <c r="G751" s="8">
        <f t="shared" si="13"/>
        <v>75000</v>
      </c>
      <c r="H751" s="17">
        <f>H752</f>
        <v>1805000</v>
      </c>
    </row>
    <row r="752" spans="1:8" ht="31.5">
      <c r="A752" s="15" t="s">
        <v>15</v>
      </c>
      <c r="B752" s="16" t="s">
        <v>162</v>
      </c>
      <c r="C752" s="7" t="s">
        <v>252</v>
      </c>
      <c r="D752" s="7" t="s">
        <v>84</v>
      </c>
      <c r="E752" s="7">
        <v>120</v>
      </c>
      <c r="F752" s="17">
        <v>1730000</v>
      </c>
      <c r="G752" s="8">
        <f t="shared" si="13"/>
        <v>75000</v>
      </c>
      <c r="H752" s="17">
        <v>1805000</v>
      </c>
    </row>
    <row r="753" spans="1:8">
      <c r="A753" s="19" t="s">
        <v>44</v>
      </c>
      <c r="B753" s="13" t="s">
        <v>162</v>
      </c>
      <c r="C753" s="4" t="s">
        <v>247</v>
      </c>
      <c r="D753" s="4"/>
      <c r="E753" s="4"/>
      <c r="F753" s="14">
        <f>F754</f>
        <v>22923358</v>
      </c>
      <c r="G753" s="8">
        <f t="shared" si="13"/>
        <v>5281438</v>
      </c>
      <c r="H753" s="14">
        <f>H754</f>
        <v>28204796</v>
      </c>
    </row>
    <row r="754" spans="1:8">
      <c r="A754" s="19" t="s">
        <v>60</v>
      </c>
      <c r="B754" s="13" t="s">
        <v>162</v>
      </c>
      <c r="C754" s="4" t="s">
        <v>251</v>
      </c>
      <c r="D754" s="7"/>
      <c r="E754" s="7"/>
      <c r="F754" s="17">
        <f>F755+F758</f>
        <v>22923358</v>
      </c>
      <c r="G754" s="8">
        <f t="shared" si="13"/>
        <v>5281438</v>
      </c>
      <c r="H754" s="17">
        <f>H755+H758</f>
        <v>28204796</v>
      </c>
    </row>
    <row r="755" spans="1:8" ht="31.5">
      <c r="A755" s="15" t="s">
        <v>233</v>
      </c>
      <c r="B755" s="16" t="s">
        <v>162</v>
      </c>
      <c r="C755" s="7" t="s">
        <v>251</v>
      </c>
      <c r="D755" s="7" t="s">
        <v>234</v>
      </c>
      <c r="E755" s="7"/>
      <c r="F755" s="17">
        <f>F756</f>
        <v>2836170</v>
      </c>
      <c r="G755" s="8">
        <f t="shared" si="13"/>
        <v>-35681</v>
      </c>
      <c r="H755" s="17">
        <f>H756</f>
        <v>2800489</v>
      </c>
    </row>
    <row r="756" spans="1:8">
      <c r="A756" s="15" t="s">
        <v>24</v>
      </c>
      <c r="B756" s="16" t="s">
        <v>162</v>
      </c>
      <c r="C756" s="7" t="s">
        <v>251</v>
      </c>
      <c r="D756" s="7" t="s">
        <v>234</v>
      </c>
      <c r="E756" s="7">
        <v>300</v>
      </c>
      <c r="F756" s="17">
        <f>F757</f>
        <v>2836170</v>
      </c>
      <c r="G756" s="8">
        <f t="shared" si="13"/>
        <v>-35681</v>
      </c>
      <c r="H756" s="17">
        <f>H757</f>
        <v>2800489</v>
      </c>
    </row>
    <row r="757" spans="1:8" ht="31.5">
      <c r="A757" s="15" t="s">
        <v>46</v>
      </c>
      <c r="B757" s="16" t="s">
        <v>162</v>
      </c>
      <c r="C757" s="7" t="s">
        <v>251</v>
      </c>
      <c r="D757" s="7" t="s">
        <v>234</v>
      </c>
      <c r="E757" s="7">
        <v>320</v>
      </c>
      <c r="F757" s="17">
        <v>2836170</v>
      </c>
      <c r="G757" s="8">
        <f t="shared" si="13"/>
        <v>-35681</v>
      </c>
      <c r="H757" s="17">
        <v>2800489</v>
      </c>
    </row>
    <row r="758" spans="1:8" ht="48.75" customHeight="1">
      <c r="A758" s="15" t="s">
        <v>320</v>
      </c>
      <c r="B758" s="16" t="s">
        <v>162</v>
      </c>
      <c r="C758" s="7" t="s">
        <v>251</v>
      </c>
      <c r="D758" s="7" t="s">
        <v>186</v>
      </c>
      <c r="E758" s="7"/>
      <c r="F758" s="17">
        <f>F759</f>
        <v>20087188</v>
      </c>
      <c r="G758" s="8">
        <f t="shared" si="13"/>
        <v>5317119</v>
      </c>
      <c r="H758" s="17">
        <f>H759</f>
        <v>25404307</v>
      </c>
    </row>
    <row r="759" spans="1:8" ht="22.5" customHeight="1">
      <c r="A759" s="15" t="s">
        <v>24</v>
      </c>
      <c r="B759" s="16" t="s">
        <v>162</v>
      </c>
      <c r="C759" s="7" t="s">
        <v>251</v>
      </c>
      <c r="D759" s="7" t="s">
        <v>186</v>
      </c>
      <c r="E759" s="7">
        <v>300</v>
      </c>
      <c r="F759" s="17">
        <f>F760</f>
        <v>20087188</v>
      </c>
      <c r="G759" s="8">
        <f t="shared" si="13"/>
        <v>5317119</v>
      </c>
      <c r="H759" s="17">
        <f>H760</f>
        <v>25404307</v>
      </c>
    </row>
    <row r="760" spans="1:8" ht="31.5">
      <c r="A760" s="15" t="s">
        <v>46</v>
      </c>
      <c r="B760" s="16" t="s">
        <v>162</v>
      </c>
      <c r="C760" s="7" t="s">
        <v>251</v>
      </c>
      <c r="D760" s="7" t="s">
        <v>186</v>
      </c>
      <c r="E760" s="7">
        <v>320</v>
      </c>
      <c r="F760" s="17">
        <v>20087188</v>
      </c>
      <c r="G760" s="8">
        <f t="shared" si="13"/>
        <v>5317119</v>
      </c>
      <c r="H760" s="17">
        <v>25404307</v>
      </c>
    </row>
    <row r="761" spans="1:8" hidden="1">
      <c r="A761" s="15" t="s">
        <v>18</v>
      </c>
      <c r="B761" s="16" t="s">
        <v>162</v>
      </c>
      <c r="C761" s="7" t="s">
        <v>61</v>
      </c>
      <c r="D761" s="7"/>
      <c r="E761" s="7"/>
      <c r="F761" s="17"/>
      <c r="G761" s="8">
        <f t="shared" si="13"/>
        <v>0</v>
      </c>
      <c r="H761" s="17"/>
    </row>
    <row r="762" spans="1:8" hidden="1">
      <c r="A762" s="15" t="s">
        <v>19</v>
      </c>
      <c r="B762" s="16" t="s">
        <v>162</v>
      </c>
      <c r="C762" s="7" t="s">
        <v>61</v>
      </c>
      <c r="D762" s="7"/>
      <c r="E762" s="7"/>
      <c r="F762" s="17"/>
      <c r="G762" s="8">
        <f t="shared" si="13"/>
        <v>0</v>
      </c>
      <c r="H762" s="17"/>
    </row>
    <row r="763" spans="1:8" hidden="1">
      <c r="A763" s="15"/>
      <c r="B763" s="16"/>
      <c r="C763" s="7"/>
      <c r="D763" s="7"/>
      <c r="E763" s="7"/>
      <c r="F763" s="17"/>
      <c r="G763" s="8">
        <f t="shared" si="13"/>
        <v>0</v>
      </c>
      <c r="H763" s="17"/>
    </row>
    <row r="764" spans="1:8">
      <c r="A764" s="19" t="s">
        <v>213</v>
      </c>
      <c r="B764" s="16"/>
      <c r="C764" s="7"/>
      <c r="D764" s="7"/>
      <c r="E764" s="7"/>
      <c r="F764" s="14" t="e">
        <f>F6+F316+F390+F419+F430+F445+F547</f>
        <v>#REF!</v>
      </c>
      <c r="G764" s="8" t="e">
        <f t="shared" si="13"/>
        <v>#REF!</v>
      </c>
      <c r="H764" s="14">
        <f>H6+H316+H390+H419+H430+H445+H547</f>
        <v>1111881207</v>
      </c>
    </row>
    <row r="765" spans="1:8">
      <c r="A765" s="1" t="s">
        <v>0</v>
      </c>
    </row>
    <row r="766" spans="1:8">
      <c r="A766" s="32"/>
      <c r="B766" s="32"/>
      <c r="C766" s="32"/>
      <c r="D766" s="32"/>
      <c r="E766" s="32"/>
    </row>
  </sheetData>
  <mergeCells count="4">
    <mergeCell ref="A766:E766"/>
    <mergeCell ref="A2:F2"/>
    <mergeCell ref="A3:F3"/>
    <mergeCell ref="D1:H1"/>
  </mergeCells>
  <pageMargins left="0.59055118110236227" right="0" top="0.39370078740157483" bottom="0.39370078740157483" header="0.31496062992125984" footer="0.31496062992125984"/>
  <pageSetup paperSize="9" scale="80" firstPageNumber="44" orientation="portrait" useFirstPageNumber="1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бюджет 2014</vt:lpstr>
      <vt:lpstr>Лист1</vt:lpstr>
      <vt:lpstr>'бюджет 2014'!Заголовки_для_печати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2014-12-08T07:34:33Z</dcterms:modified>
</cp:coreProperties>
</file>