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-2020" sheetId="5" r:id="rId1"/>
    <sheet name="дох-2020" sheetId="6" r:id="rId2"/>
  </sheets>
  <calcPr calcId="124519"/>
</workbook>
</file>

<file path=xl/calcChain.xml><?xml version="1.0" encoding="utf-8"?>
<calcChain xmlns="http://schemas.openxmlformats.org/spreadsheetml/2006/main">
  <c r="H87" i="5"/>
  <c r="H113"/>
  <c r="H112" s="1"/>
  <c r="G112" l="1"/>
  <c r="I129"/>
  <c r="I130"/>
  <c r="I131"/>
  <c r="H129"/>
  <c r="G129"/>
  <c r="G130"/>
  <c r="G127" l="1"/>
  <c r="H84"/>
  <c r="I86"/>
  <c r="G85" l="1"/>
  <c r="H46"/>
  <c r="I48"/>
  <c r="G47"/>
  <c r="G46" s="1"/>
  <c r="G84" l="1"/>
  <c r="I84" s="1"/>
  <c r="I85"/>
  <c r="I46"/>
  <c r="I47"/>
  <c r="H30"/>
  <c r="I33"/>
  <c r="G32"/>
  <c r="I32" s="1"/>
  <c r="G31" l="1"/>
  <c r="G30" l="1"/>
  <c r="I30" s="1"/>
  <c r="I31"/>
  <c r="E24" i="6"/>
  <c r="E23"/>
  <c r="E22"/>
  <c r="E21"/>
  <c r="E20"/>
  <c r="E19"/>
  <c r="D18"/>
  <c r="D15" s="1"/>
  <c r="C18"/>
  <c r="C15" s="1"/>
  <c r="C14" s="1"/>
  <c r="E17"/>
  <c r="E16"/>
  <c r="E13"/>
  <c r="E12"/>
  <c r="E11"/>
  <c r="D10"/>
  <c r="C10"/>
  <c r="E9"/>
  <c r="D8"/>
  <c r="C8"/>
  <c r="E7"/>
  <c r="C6"/>
  <c r="C5" l="1"/>
  <c r="C25" s="1"/>
  <c r="E8"/>
  <c r="E6"/>
  <c r="E10"/>
  <c r="E15"/>
  <c r="D14"/>
  <c r="E18"/>
  <c r="D5"/>
  <c r="E5" l="1"/>
  <c r="D25"/>
  <c r="E14"/>
  <c r="H114" i="5" l="1"/>
  <c r="G114"/>
  <c r="G113" s="1"/>
  <c r="H43"/>
  <c r="H42" s="1"/>
  <c r="H41" s="1"/>
  <c r="H40" s="1"/>
  <c r="H39" s="1"/>
  <c r="G43"/>
  <c r="G42" s="1"/>
  <c r="I11"/>
  <c r="I19"/>
  <c r="I20"/>
  <c r="I22"/>
  <c r="I24"/>
  <c r="I28"/>
  <c r="I29"/>
  <c r="I38"/>
  <c r="I44"/>
  <c r="I45"/>
  <c r="I55"/>
  <c r="I56"/>
  <c r="I58"/>
  <c r="I65"/>
  <c r="I68"/>
  <c r="I76"/>
  <c r="I79"/>
  <c r="I83"/>
  <c r="I92"/>
  <c r="I95"/>
  <c r="I99"/>
  <c r="I102"/>
  <c r="I107"/>
  <c r="I109"/>
  <c r="I115"/>
  <c r="I118"/>
  <c r="I121"/>
  <c r="I124"/>
  <c r="I128"/>
  <c r="I137"/>
  <c r="I143"/>
  <c r="I148"/>
  <c r="I150"/>
  <c r="I152"/>
  <c r="I157"/>
  <c r="H156"/>
  <c r="H155" s="1"/>
  <c r="H151"/>
  <c r="H149"/>
  <c r="H147" s="1"/>
  <c r="H142"/>
  <c r="H141" s="1"/>
  <c r="H136"/>
  <c r="H135" s="1"/>
  <c r="H127"/>
  <c r="H126" s="1"/>
  <c r="H125" s="1"/>
  <c r="H123"/>
  <c r="H122" s="1"/>
  <c r="H120"/>
  <c r="H119" s="1"/>
  <c r="H117"/>
  <c r="H116" s="1"/>
  <c r="H108"/>
  <c r="H106"/>
  <c r="H105" s="1"/>
  <c r="H101"/>
  <c r="H100"/>
  <c r="H97"/>
  <c r="H94"/>
  <c r="H93" s="1"/>
  <c r="H91"/>
  <c r="H90" s="1"/>
  <c r="H82"/>
  <c r="H81" s="1"/>
  <c r="H80" s="1"/>
  <c r="H78"/>
  <c r="H77" s="1"/>
  <c r="H75"/>
  <c r="H74" s="1"/>
  <c r="H73" s="1"/>
  <c r="H67"/>
  <c r="H66" s="1"/>
  <c r="H64"/>
  <c r="H62" s="1"/>
  <c r="H57"/>
  <c r="H54"/>
  <c r="H53" s="1"/>
  <c r="H52" s="1"/>
  <c r="H51" s="1"/>
  <c r="H50" s="1"/>
  <c r="H49" s="1"/>
  <c r="H37"/>
  <c r="H36" s="1"/>
  <c r="H35" s="1"/>
  <c r="H34" s="1"/>
  <c r="H27"/>
  <c r="H26" s="1"/>
  <c r="H25" s="1"/>
  <c r="H23"/>
  <c r="H21"/>
  <c r="H18"/>
  <c r="H17" s="1"/>
  <c r="H10"/>
  <c r="H9" s="1"/>
  <c r="H8" s="1"/>
  <c r="G94"/>
  <c r="G78"/>
  <c r="H146" l="1"/>
  <c r="H145" s="1"/>
  <c r="H144" s="1"/>
  <c r="H104"/>
  <c r="H103" s="1"/>
  <c r="I43"/>
  <c r="H140"/>
  <c r="H139" s="1"/>
  <c r="H138" s="1"/>
  <c r="H134"/>
  <c r="H96"/>
  <c r="I94"/>
  <c r="H72"/>
  <c r="H71" s="1"/>
  <c r="H70" s="1"/>
  <c r="H69" s="1"/>
  <c r="I78"/>
  <c r="H63"/>
  <c r="H61"/>
  <c r="I42"/>
  <c r="H16"/>
  <c r="H154"/>
  <c r="H153"/>
  <c r="H89"/>
  <c r="G156"/>
  <c r="G155" s="1"/>
  <c r="G154" s="1"/>
  <c r="G151"/>
  <c r="I151" s="1"/>
  <c r="G149"/>
  <c r="I149" s="1"/>
  <c r="G142"/>
  <c r="I142" s="1"/>
  <c r="G136"/>
  <c r="G135" s="1"/>
  <c r="G134" s="1"/>
  <c r="G133" s="1"/>
  <c r="G132" s="1"/>
  <c r="G123"/>
  <c r="G122" s="1"/>
  <c r="G120"/>
  <c r="G119" s="1"/>
  <c r="I119" s="1"/>
  <c r="G117"/>
  <c r="G116" s="1"/>
  <c r="I116" s="1"/>
  <c r="I114"/>
  <c r="G108"/>
  <c r="I108" s="1"/>
  <c r="G106"/>
  <c r="G105" s="1"/>
  <c r="I105" s="1"/>
  <c r="I101"/>
  <c r="G98"/>
  <c r="G97" s="1"/>
  <c r="I97" s="1"/>
  <c r="G93"/>
  <c r="I93" s="1"/>
  <c r="G91"/>
  <c r="G90" s="1"/>
  <c r="I90" s="1"/>
  <c r="G82"/>
  <c r="G81" s="1"/>
  <c r="G80" s="1"/>
  <c r="I80" s="1"/>
  <c r="G77"/>
  <c r="I77" s="1"/>
  <c r="G75"/>
  <c r="G74" s="1"/>
  <c r="G67"/>
  <c r="G66" s="1"/>
  <c r="I66" s="1"/>
  <c r="G64"/>
  <c r="G62" s="1"/>
  <c r="I62" s="1"/>
  <c r="G54"/>
  <c r="G53" s="1"/>
  <c r="I53" s="1"/>
  <c r="G41"/>
  <c r="G40" s="1"/>
  <c r="G39" s="1"/>
  <c r="I39" s="1"/>
  <c r="G37"/>
  <c r="G36" s="1"/>
  <c r="G35" s="1"/>
  <c r="G34" s="1"/>
  <c r="I34" s="1"/>
  <c r="G27"/>
  <c r="G26" s="1"/>
  <c r="G25" s="1"/>
  <c r="I25" s="1"/>
  <c r="G23"/>
  <c r="I23" s="1"/>
  <c r="G21"/>
  <c r="I21" s="1"/>
  <c r="G18"/>
  <c r="G17" s="1"/>
  <c r="I17" s="1"/>
  <c r="G10"/>
  <c r="G9" s="1"/>
  <c r="H15" l="1"/>
  <c r="H14" s="1"/>
  <c r="H13" s="1"/>
  <c r="H12" s="1"/>
  <c r="H7" s="1"/>
  <c r="I74"/>
  <c r="G73"/>
  <c r="G72" s="1"/>
  <c r="I106"/>
  <c r="I91"/>
  <c r="I64"/>
  <c r="I35"/>
  <c r="I120"/>
  <c r="I75"/>
  <c r="I41"/>
  <c r="I27"/>
  <c r="H133"/>
  <c r="I134"/>
  <c r="G8"/>
  <c r="I9"/>
  <c r="G126"/>
  <c r="I127"/>
  <c r="I154"/>
  <c r="I36"/>
  <c r="I82"/>
  <c r="I156"/>
  <c r="I155"/>
  <c r="I37"/>
  <c r="I67"/>
  <c r="I122"/>
  <c r="I123"/>
  <c r="I136"/>
  <c r="I18"/>
  <c r="I26"/>
  <c r="I54"/>
  <c r="I81"/>
  <c r="I10"/>
  <c r="I98"/>
  <c r="I117"/>
  <c r="I135"/>
  <c r="H88"/>
  <c r="H60"/>
  <c r="I40"/>
  <c r="G104"/>
  <c r="G61"/>
  <c r="G60" s="1"/>
  <c r="G59" s="1"/>
  <c r="G57"/>
  <c r="G153"/>
  <c r="I153" s="1"/>
  <c r="G140"/>
  <c r="G141"/>
  <c r="I141" s="1"/>
  <c r="G16"/>
  <c r="G15" s="1"/>
  <c r="G14" s="1"/>
  <c r="G13" s="1"/>
  <c r="G12" s="1"/>
  <c r="G89"/>
  <c r="G147"/>
  <c r="G63"/>
  <c r="I63" s="1"/>
  <c r="I8" l="1"/>
  <c r="G7"/>
  <c r="I7" s="1"/>
  <c r="I89"/>
  <c r="G146"/>
  <c r="I147"/>
  <c r="G139"/>
  <c r="I140"/>
  <c r="G96"/>
  <c r="I96" s="1"/>
  <c r="I100"/>
  <c r="G125"/>
  <c r="I126"/>
  <c r="H132"/>
  <c r="I132" s="1"/>
  <c r="I133"/>
  <c r="I14"/>
  <c r="I16"/>
  <c r="I13"/>
  <c r="I12"/>
  <c r="G52"/>
  <c r="I57"/>
  <c r="G103"/>
  <c r="I103" s="1"/>
  <c r="I104"/>
  <c r="H111"/>
  <c r="I15"/>
  <c r="I61"/>
  <c r="I73"/>
  <c r="H59"/>
  <c r="I59" s="1"/>
  <c r="I60"/>
  <c r="G88" l="1"/>
  <c r="I88" s="1"/>
  <c r="G145"/>
  <c r="I146"/>
  <c r="H110"/>
  <c r="G51"/>
  <c r="I52"/>
  <c r="I125"/>
  <c r="G138"/>
  <c r="I138" s="1"/>
  <c r="I139"/>
  <c r="G71"/>
  <c r="I72"/>
  <c r="G144" l="1"/>
  <c r="I144" s="1"/>
  <c r="I145"/>
  <c r="I113"/>
  <c r="G50"/>
  <c r="I51"/>
  <c r="G70"/>
  <c r="I71"/>
  <c r="G111" l="1"/>
  <c r="I112"/>
  <c r="H6"/>
  <c r="H158" s="1"/>
  <c r="G49"/>
  <c r="I49" s="1"/>
  <c r="I50"/>
  <c r="G69"/>
  <c r="I70"/>
  <c r="G110" l="1"/>
  <c r="I111"/>
  <c r="I69"/>
  <c r="G87" l="1"/>
  <c r="I110"/>
  <c r="I87" l="1"/>
  <c r="G6"/>
  <c r="I6" l="1"/>
  <c r="G158"/>
  <c r="I158" s="1"/>
</calcChain>
</file>

<file path=xl/sharedStrings.xml><?xml version="1.0" encoding="utf-8"?>
<sst xmlns="http://schemas.openxmlformats.org/spreadsheetml/2006/main" count="752" uniqueCount="265">
  <si>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</si>
  <si>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</si>
  <si>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</si>
  <si>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</si>
  <si>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</si>
  <si>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</si>
  <si>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</si>
  <si>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</si>
  <si>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</si>
  <si>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</si>
  <si>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</si>
  <si>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</si>
  <si>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</si>
  <si>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</si>
  <si>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</si>
  <si>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</si>
  <si>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</si>
  <si>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</si>
  <si>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</si>
  <si>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</si>
  <si>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</si>
  <si>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</si>
  <si>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</si>
  <si>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</si>
  <si>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</si>
  <si>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</si>
  <si>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</si>
  <si>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</si>
  <si>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</si>
  <si>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</si>
  <si>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</si>
  <si>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</si>
  <si>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</si>
  <si>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</si>
  <si>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</si>
  <si>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</si>
  <si>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</si>
  <si>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</si>
  <si>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</si>
  <si>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</si>
  <si>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</si>
  <si>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</si>
  <si>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</si>
  <si>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</si>
  <si>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</si>
  <si>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</si>
  <si>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</si>
  <si>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</si>
  <si>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</si>
  <si>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</si>
  <si>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</si>
  <si>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</si>
  <si>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</si>
  <si>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</si>
  <si>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</si>
  <si>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</si>
  <si>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</si>
  <si>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</si>
  <si>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</si>
  <si>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</si>
  <si>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</si>
  <si>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</si>
  <si>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</si>
  <si>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</si>
  <si>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</si>
  <si>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</si>
  <si>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</si>
  <si>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</si>
  <si>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</si>
  <si>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</si>
  <si>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</si>
  <si>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</si>
  <si>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</si>
  <si>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</si>
  <si>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</si>
  <si>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</si>
  <si>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</si>
  <si>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</si>
  <si>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</si>
  <si>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</si>
  <si>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</si>
  <si>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</si>
  <si>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</si>
  <si>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</si>
  <si>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</si>
  <si>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</si>
  <si>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</si>
  <si>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</si>
  <si>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</si>
  <si>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</si>
  <si>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</si>
  <si>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</si>
  <si>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</si>
  <si>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</si>
  <si>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</si>
  <si>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</si>
  <si>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</si>
  <si>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</si>
  <si>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</si>
  <si>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</si>
  <si>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</si>
  <si>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</si>
  <si>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</si>
  <si>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</si>
  <si>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</si>
  <si>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</si>
  <si>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</si>
  <si>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</si>
  <si>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</si>
  <si>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</si>
  <si>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</si>
  <si>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</si>
  <si>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</si>
  <si>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</si>
  <si>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</si>
  <si>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</si>
  <si>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</si>
  <si>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</si>
  <si>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</si>
  <si>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</si>
  <si>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</si>
  <si>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</si>
  <si>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</si>
  <si>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</si>
  <si>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</si>
  <si>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</si>
  <si>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</si>
  <si>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</si>
  <si>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</si>
  <si>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</si>
  <si>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</si>
  <si>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</si>
  <si>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</si>
  <si>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</si>
  <si>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</si>
  <si>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</si>
  <si>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</si>
  <si>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</si>
  <si>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</si>
  <si>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</si>
  <si>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</si>
  <si>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</si>
  <si>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</si>
  <si>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</si>
  <si>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</si>
  <si>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</si>
  <si>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</si>
  <si>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</si>
  <si>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</si>
  <si>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</si>
  <si>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</si>
  <si>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</si>
  <si>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</si>
  <si>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</si>
  <si>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</si>
  <si>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</si>
  <si>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</si>
  <si>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</si>
  <si>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</si>
  <si>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</si>
  <si>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</si>
  <si>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</si>
  <si>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</si>
  <si>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</si>
  <si>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</si>
  <si>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</si>
  <si>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</si>
  <si>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</si>
  <si>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</si>
  <si>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</si>
  <si>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</si>
  <si>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</si>
  <si>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</si>
  <si>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</si>
  <si>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</si>
  <si>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</si>
  <si>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</si>
  <si>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</si>
  <si>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</si>
  <si>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</si>
  <si>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</si>
  <si>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</si>
  <si>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</si>
  <si>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</si>
  <si>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</si>
  <si>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</si>
  <si>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</si>
  <si>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</si>
  <si>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</si>
  <si>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</si>
  <si>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</si>
  <si>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</si>
  <si>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</si>
  <si>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</si>
  <si>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Прочие межбюджетные трансферты бюджетам поселений</t>
  </si>
  <si>
    <t>24 1 03 00000</t>
  </si>
  <si>
    <t>24 1 03 01010</t>
  </si>
  <si>
    <t>24 1 03 01020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</si>
  <si>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</si>
  <si>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</si>
  <si>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</si>
  <si>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</si>
  <si>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</si>
  <si>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</si>
  <si>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"Вывоз ТБО"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</si>
  <si>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</si>
  <si>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</si>
  <si>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</si>
  <si>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</si>
  <si>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</si>
  <si>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</si>
  <si>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</si>
  <si>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</si>
  <si>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</si>
  <si>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>Единый налог,взимаемый с налогоплатильщиков,выбравших в качестве объекта налогообложения доходы</t>
  </si>
  <si>
    <t>05 1 03 00100</t>
  </si>
  <si>
    <t>%</t>
  </si>
  <si>
    <t>48 0 01 00110</t>
  </si>
  <si>
    <t>48 0 01 000110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</si>
  <si>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</si>
  <si>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исполнено</t>
  </si>
  <si>
    <t xml:space="preserve">% </t>
  </si>
  <si>
    <t xml:space="preserve">    1 05 01000 00 0000 110</t>
  </si>
  <si>
    <t xml:space="preserve"> Налоги на имущество всего, в том числе</t>
  </si>
  <si>
    <t xml:space="preserve"> 2 02 01000 00 0000 150</t>
  </si>
  <si>
    <t xml:space="preserve"> 2 02 03000 00 0000 150</t>
  </si>
  <si>
    <t>2 02 40014 10 0000150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</si>
  <si>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</si>
  <si>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</si>
  <si>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2 02 40014 10 0402 150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</si>
  <si>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</si>
  <si>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</si>
  <si>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</si>
  <si>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</si>
  <si>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</si>
  <si>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</si>
  <si>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</si>
  <si>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</si>
  <si>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</si>
  <si>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853</t>
  </si>
  <si>
    <t>852</t>
  </si>
  <si>
    <t>24 1 02 01030</t>
  </si>
  <si>
    <t>Основное мероприятие "Содержание в нормативном состоянии источников водоснабжения"</t>
  </si>
  <si>
    <t>05 1 06 01000</t>
  </si>
  <si>
    <t>12 0 04 01000</t>
  </si>
  <si>
    <t>812</t>
  </si>
  <si>
    <t>12 0 06 03000</t>
  </si>
  <si>
    <t>Демонтаж, ремонт, замена ламп в светильниках предназначенных для освещения улиц сельского поселения и уличное освещение</t>
  </si>
  <si>
    <t>Бюджетные ассигнования на 2020</t>
  </si>
  <si>
    <t>исполнено за 1 квартал 2020</t>
  </si>
  <si>
    <t>нецелевая программа</t>
  </si>
  <si>
    <t>01 07</t>
  </si>
  <si>
    <t>66 0 00 10010</t>
  </si>
  <si>
    <t>0100</t>
  </si>
  <si>
    <t>проведение выборов и референдумов представительных органов  муниципального образования</t>
  </si>
  <si>
    <t>0107</t>
  </si>
  <si>
    <t>Строительство детской площадки на территории сельского поселения «Деревня Манино»</t>
  </si>
  <si>
    <t>51 0 21 01000</t>
  </si>
  <si>
    <t>2300</t>
  </si>
  <si>
    <t>244</t>
  </si>
  <si>
    <t>24 1 03 01040</t>
  </si>
  <si>
    <t>Вырубка и утилизация кустарников вдоль обочин дорог общего пользования местного значения</t>
  </si>
  <si>
    <t>48 0 01 000250</t>
  </si>
  <si>
    <t>Приложение №1 к постановлению Администрации сельского поселения "Деревня Манино"от 17 апреля 2020 года №_20. Исполнение доходов бюджета сельского поселения "Деревня Манино"  за 1 квартал  2020 год</t>
  </si>
  <si>
    <t>Приложение №2 к Постановлению администрации сельского поселения "Деревня Манино" от 17 апреля 2020 года №20. Ведомственная структура рсходов бюджета муниципального образования сельского поселения "Деревня Манино" за 1 квартал 2020 года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</si>
</sst>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" fontId="11" fillId="0" borderId="0"/>
    <xf numFmtId="165" fontId="12" fillId="0" borderId="10" applyBorder="0">
      <alignment wrapText="1"/>
    </xf>
    <xf numFmtId="165" fontId="13" fillId="0" borderId="2">
      <alignment wrapText="1"/>
    </xf>
  </cellStyleXfs>
  <cellXfs count="151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4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64" fontId="2" fillId="0" borderId="4" xfId="1" applyNumberFormat="1" applyFont="1" applyBorder="1" applyAlignment="1">
      <alignment horizontal="right" vertical="center" shrinkToFit="1"/>
    </xf>
    <xf numFmtId="164" fontId="4" fillId="3" borderId="4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164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164" fontId="7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164" fontId="7" fillId="0" borderId="4" xfId="1" applyNumberFormat="1" applyFont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wrapText="1"/>
    </xf>
    <xf numFmtId="0" fontId="4" fillId="0" borderId="4" xfId="0" applyFont="1" applyBorder="1"/>
    <xf numFmtId="49" fontId="4" fillId="0" borderId="4" xfId="0" applyNumberFormat="1" applyFont="1" applyBorder="1"/>
    <xf numFmtId="164" fontId="4" fillId="0" borderId="4" xfId="1" applyNumberFormat="1" applyFont="1" applyBorder="1"/>
    <xf numFmtId="164" fontId="2" fillId="0" borderId="0" xfId="1" applyNumberFormat="1" applyFont="1"/>
    <xf numFmtId="0" fontId="8" fillId="0" borderId="0" xfId="0" applyFont="1"/>
    <xf numFmtId="49" fontId="8" fillId="0" borderId="4" xfId="0" applyNumberFormat="1" applyFont="1" applyBorder="1" applyAlignment="1">
      <alignment horizontal="center" vertical="center"/>
    </xf>
    <xf numFmtId="164" fontId="8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1" xfId="0" applyFont="1" applyBorder="1" applyAlignment="1">
      <alignment horizontal="center" vertical="center" wrapText="1"/>
    </xf>
    <xf numFmtId="43" fontId="4" fillId="0" borderId="5" xfId="1" applyNumberFormat="1" applyFont="1" applyBorder="1" applyAlignment="1">
      <alignment horizontal="right" vertical="center"/>
    </xf>
    <xf numFmtId="49" fontId="15" fillId="4" borderId="4" xfId="0" applyNumberFormat="1" applyFont="1" applyFill="1" applyBorder="1" applyAlignment="1">
      <alignment horizontal="center" vertical="top" wrapText="1"/>
    </xf>
    <xf numFmtId="43" fontId="15" fillId="4" borderId="4" xfId="1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justify" vertical="center" wrapText="1"/>
    </xf>
    <xf numFmtId="0" fontId="15" fillId="4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shrinkToFit="1"/>
    </xf>
    <xf numFmtId="164" fontId="2" fillId="0" borderId="4" xfId="1" applyNumberFormat="1" applyFont="1" applyFill="1" applyBorder="1" applyAlignment="1">
      <alignment horizontal="right" vertical="center" shrinkToFit="1"/>
    </xf>
    <xf numFmtId="164" fontId="4" fillId="0" borderId="4" xfId="1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vertical="top" wrapText="1"/>
    </xf>
    <xf numFmtId="0" fontId="2" fillId="0" borderId="8" xfId="2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left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wrapText="1"/>
    </xf>
    <xf numFmtId="49" fontId="5" fillId="6" borderId="8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5" fillId="6" borderId="8" xfId="0" applyFont="1" applyFill="1" applyBorder="1" applyAlignment="1">
      <alignment vertical="top" wrapText="1"/>
    </xf>
    <xf numFmtId="49" fontId="5" fillId="6" borderId="8" xfId="0" applyNumberFormat="1" applyFont="1" applyFill="1" applyBorder="1" applyAlignment="1">
      <alignment horizontal="left" wrapText="1"/>
    </xf>
    <xf numFmtId="0" fontId="5" fillId="6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3" fontId="4" fillId="0" borderId="12" xfId="1" applyNumberFormat="1" applyFont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 shrinkToFit="1"/>
    </xf>
    <xf numFmtId="164" fontId="4" fillId="3" borderId="9" xfId="1" applyNumberFormat="1" applyFont="1" applyFill="1" applyBorder="1" applyAlignment="1">
      <alignment horizontal="right" vertical="center" shrinkToFit="1"/>
    </xf>
    <xf numFmtId="164" fontId="2" fillId="0" borderId="9" xfId="1" applyNumberFormat="1" applyFont="1" applyBorder="1" applyAlignment="1">
      <alignment horizontal="right" vertical="center" shrinkToFit="1"/>
    </xf>
    <xf numFmtId="164" fontId="2" fillId="0" borderId="9" xfId="1" applyNumberFormat="1" applyFont="1" applyBorder="1" applyAlignment="1">
      <alignment horizontal="right" vertical="center"/>
    </xf>
    <xf numFmtId="164" fontId="2" fillId="0" borderId="9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Fill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 shrinkToFit="1"/>
    </xf>
    <xf numFmtId="164" fontId="4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 shrinkToFit="1"/>
    </xf>
    <xf numFmtId="164" fontId="2" fillId="0" borderId="13" xfId="1" applyNumberFormat="1" applyFont="1" applyFill="1" applyBorder="1" applyAlignment="1">
      <alignment horizontal="right" vertical="center" shrinkToFit="1"/>
    </xf>
    <xf numFmtId="164" fontId="4" fillId="0" borderId="9" xfId="1" applyNumberFormat="1" applyFont="1" applyBorder="1"/>
    <xf numFmtId="10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10" fontId="0" fillId="0" borderId="4" xfId="0" applyNumberFormat="1" applyFont="1" applyBorder="1"/>
    <xf numFmtId="2" fontId="17" fillId="0" borderId="0" xfId="0" applyNumberFormat="1" applyFont="1" applyAlignment="1">
      <alignment wrapText="1"/>
    </xf>
    <xf numFmtId="0" fontId="5" fillId="6" borderId="14" xfId="0" applyFont="1" applyFill="1" applyBorder="1" applyAlignment="1">
      <alignment horizontal="left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horizontal="right" vertical="center" shrinkToFit="1"/>
    </xf>
    <xf numFmtId="164" fontId="2" fillId="0" borderId="13" xfId="1" applyNumberFormat="1" applyFont="1" applyBorder="1" applyAlignment="1">
      <alignment horizontal="right" vertical="center" shrinkToFit="1"/>
    </xf>
    <xf numFmtId="10" fontId="8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49" fontId="21" fillId="0" borderId="9" xfId="3" applyNumberFormat="1" applyFont="1" applyFill="1" applyBorder="1" applyAlignment="1">
      <alignment horizontal="left" wrapText="1"/>
    </xf>
    <xf numFmtId="49" fontId="21" fillId="0" borderId="9" xfId="3" applyNumberFormat="1" applyFont="1" applyFill="1" applyBorder="1" applyAlignment="1">
      <alignment wrapText="1"/>
    </xf>
    <xf numFmtId="0" fontId="20" fillId="0" borderId="4" xfId="0" applyFont="1" applyBorder="1" applyAlignment="1">
      <alignment horizontal="center"/>
    </xf>
    <xf numFmtId="166" fontId="20" fillId="0" borderId="9" xfId="4" applyNumberFormat="1" applyFont="1" applyFill="1" applyBorder="1" applyAlignment="1">
      <alignment wrapText="1"/>
    </xf>
    <xf numFmtId="0" fontId="22" fillId="0" borderId="0" xfId="0" applyFont="1"/>
    <xf numFmtId="166" fontId="21" fillId="0" borderId="9" xfId="5" applyNumberFormat="1" applyFont="1" applyFill="1" applyBorder="1" applyAlignment="1">
      <alignment wrapText="1"/>
    </xf>
    <xf numFmtId="0" fontId="22" fillId="0" borderId="4" xfId="0" applyFont="1" applyBorder="1" applyAlignment="1">
      <alignment horizontal="center"/>
    </xf>
    <xf numFmtId="166" fontId="22" fillId="0" borderId="9" xfId="5" applyNumberFormat="1" applyFont="1" applyFill="1" applyBorder="1" applyAlignment="1">
      <alignment wrapText="1"/>
    </xf>
    <xf numFmtId="166" fontId="20" fillId="0" borderId="9" xfId="5" applyNumberFormat="1" applyFont="1" applyFill="1" applyBorder="1" applyAlignment="1">
      <alignment wrapText="1"/>
    </xf>
    <xf numFmtId="165" fontId="22" fillId="0" borderId="9" xfId="4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166" fontId="18" fillId="0" borderId="9" xfId="5" applyNumberFormat="1" applyFont="1" applyFill="1" applyBorder="1" applyAlignment="1">
      <alignment wrapText="1"/>
    </xf>
    <xf numFmtId="2" fontId="21" fillId="0" borderId="4" xfId="0" applyNumberFormat="1" applyFont="1" applyBorder="1"/>
    <xf numFmtId="2" fontId="22" fillId="0" borderId="4" xfId="0" applyNumberFormat="1" applyFont="1" applyBorder="1"/>
    <xf numFmtId="49" fontId="22" fillId="0" borderId="9" xfId="3" applyNumberFormat="1" applyFont="1" applyFill="1" applyBorder="1" applyAlignment="1">
      <alignment wrapText="1"/>
    </xf>
    <xf numFmtId="0" fontId="23" fillId="0" borderId="4" xfId="0" applyFont="1" applyBorder="1"/>
    <xf numFmtId="0" fontId="21" fillId="0" borderId="4" xfId="0" applyFont="1" applyBorder="1" applyAlignment="1">
      <alignment horizontal="right" wrapText="1"/>
    </xf>
    <xf numFmtId="0" fontId="24" fillId="0" borderId="0" xfId="0" applyFont="1"/>
    <xf numFmtId="2" fontId="22" fillId="0" borderId="11" xfId="0" applyNumberFormat="1" applyFont="1" applyFill="1" applyBorder="1"/>
    <xf numFmtId="2" fontId="18" fillId="0" borderId="4" xfId="0" applyNumberFormat="1" applyFont="1" applyBorder="1"/>
    <xf numFmtId="49" fontId="20" fillId="0" borderId="4" xfId="0" applyNumberFormat="1" applyFont="1" applyBorder="1" applyAlignment="1">
      <alignment horizontal="left" vertical="center" wrapText="1"/>
    </xf>
    <xf numFmtId="164" fontId="20" fillId="0" borderId="4" xfId="1" applyNumberFormat="1" applyFont="1" applyBorder="1" applyAlignment="1">
      <alignment horizontal="right" vertical="center" shrinkToFit="1"/>
    </xf>
    <xf numFmtId="49" fontId="25" fillId="3" borderId="4" xfId="0" applyNumberFormat="1" applyFont="1" applyFill="1" applyBorder="1" applyAlignment="1">
      <alignment horizontal="left" wrapText="1"/>
    </xf>
    <xf numFmtId="0" fontId="26" fillId="4" borderId="4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49" fontId="27" fillId="3" borderId="4" xfId="0" applyNumberFormat="1" applyFont="1" applyFill="1" applyBorder="1" applyAlignment="1">
      <alignment horizontal="left" wrapText="1"/>
    </xf>
    <xf numFmtId="0" fontId="28" fillId="4" borderId="4" xfId="0" applyFont="1" applyFill="1" applyBorder="1" applyAlignment="1">
      <alignment horizontal="center" vertical="top" wrapText="1"/>
    </xf>
    <xf numFmtId="164" fontId="21" fillId="0" borderId="4" xfId="1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2" fontId="18" fillId="0" borderId="2" xfId="3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1710415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1712012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1711778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1710415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1712012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1711778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18</xdr:col>
      <xdr:colOff>1710415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12</xdr:col>
      <xdr:colOff>1712012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1710415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1712012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1711778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1711778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1710415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1712012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1711778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1710415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1712012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1711778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16</xdr:col>
      <xdr:colOff>1710415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10</xdr:col>
      <xdr:colOff>1712012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1710415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1712012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1711778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1711778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1711778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9"/>
  <sheetViews>
    <sheetView tabSelected="1" workbookViewId="0">
      <selection activeCell="A2" sqref="A2"/>
    </sheetView>
  </sheetViews>
  <sheetFormatPr defaultColWidth="19.85546875" defaultRowHeight="30.75" customHeight="1"/>
  <cols>
    <col min="1" max="1" width="38.28515625" style="45" customWidth="1"/>
    <col min="2" max="2" width="6" style="45" customWidth="1"/>
    <col min="3" max="3" width="5.5703125" style="45" customWidth="1"/>
    <col min="4" max="4" width="12.28515625" style="45" customWidth="1"/>
    <col min="5" max="5" width="4.5703125" style="45" customWidth="1"/>
    <col min="6" max="6" width="3.5703125" style="45" hidden="1" customWidth="1"/>
    <col min="7" max="7" width="12.85546875" style="47" customWidth="1"/>
    <col min="8" max="8" width="13" style="45" customWidth="1"/>
    <col min="9" max="9" width="9.140625" style="45" customWidth="1"/>
    <col min="10" max="255" width="19.85546875" style="45"/>
    <col min="256" max="256" width="37.140625" style="45" customWidth="1"/>
    <col min="257" max="257" width="6" style="45" customWidth="1"/>
    <col min="258" max="258" width="6.85546875" style="45" customWidth="1"/>
    <col min="259" max="259" width="8" style="45" customWidth="1"/>
    <col min="260" max="260" width="6.42578125" style="45" customWidth="1"/>
    <col min="261" max="261" width="5.85546875" style="45" customWidth="1"/>
    <col min="262" max="262" width="15.5703125" style="45" customWidth="1"/>
    <col min="263" max="511" width="19.85546875" style="45"/>
    <col min="512" max="512" width="37.140625" style="45" customWidth="1"/>
    <col min="513" max="513" width="6" style="45" customWidth="1"/>
    <col min="514" max="514" width="6.85546875" style="45" customWidth="1"/>
    <col min="515" max="515" width="8" style="45" customWidth="1"/>
    <col min="516" max="516" width="6.42578125" style="45" customWidth="1"/>
    <col min="517" max="517" width="5.85546875" style="45" customWidth="1"/>
    <col min="518" max="518" width="15.5703125" style="45" customWidth="1"/>
    <col min="519" max="767" width="19.85546875" style="45"/>
    <col min="768" max="768" width="37.140625" style="45" customWidth="1"/>
    <col min="769" max="769" width="6" style="45" customWidth="1"/>
    <col min="770" max="770" width="6.85546875" style="45" customWidth="1"/>
    <col min="771" max="771" width="8" style="45" customWidth="1"/>
    <col min="772" max="772" width="6.42578125" style="45" customWidth="1"/>
    <col min="773" max="773" width="5.85546875" style="45" customWidth="1"/>
    <col min="774" max="774" width="15.5703125" style="45" customWidth="1"/>
    <col min="775" max="1023" width="19.85546875" style="45"/>
    <col min="1024" max="1024" width="37.140625" style="45" customWidth="1"/>
    <col min="1025" max="1025" width="6" style="45" customWidth="1"/>
    <col min="1026" max="1026" width="6.85546875" style="45" customWidth="1"/>
    <col min="1027" max="1027" width="8" style="45" customWidth="1"/>
    <col min="1028" max="1028" width="6.42578125" style="45" customWidth="1"/>
    <col min="1029" max="1029" width="5.85546875" style="45" customWidth="1"/>
    <col min="1030" max="1030" width="15.5703125" style="45" customWidth="1"/>
    <col min="1031" max="1279" width="19.85546875" style="45"/>
    <col min="1280" max="1280" width="37.140625" style="45" customWidth="1"/>
    <col min="1281" max="1281" width="6" style="45" customWidth="1"/>
    <col min="1282" max="1282" width="6.85546875" style="45" customWidth="1"/>
    <col min="1283" max="1283" width="8" style="45" customWidth="1"/>
    <col min="1284" max="1284" width="6.42578125" style="45" customWidth="1"/>
    <col min="1285" max="1285" width="5.85546875" style="45" customWidth="1"/>
    <col min="1286" max="1286" width="15.5703125" style="45" customWidth="1"/>
    <col min="1287" max="1535" width="19.85546875" style="45"/>
    <col min="1536" max="1536" width="37.140625" style="45" customWidth="1"/>
    <col min="1537" max="1537" width="6" style="45" customWidth="1"/>
    <col min="1538" max="1538" width="6.85546875" style="45" customWidth="1"/>
    <col min="1539" max="1539" width="8" style="45" customWidth="1"/>
    <col min="1540" max="1540" width="6.42578125" style="45" customWidth="1"/>
    <col min="1541" max="1541" width="5.85546875" style="45" customWidth="1"/>
    <col min="1542" max="1542" width="15.5703125" style="45" customWidth="1"/>
    <col min="1543" max="1791" width="19.85546875" style="45"/>
    <col min="1792" max="1792" width="37.140625" style="45" customWidth="1"/>
    <col min="1793" max="1793" width="6" style="45" customWidth="1"/>
    <col min="1794" max="1794" width="6.85546875" style="45" customWidth="1"/>
    <col min="1795" max="1795" width="8" style="45" customWidth="1"/>
    <col min="1796" max="1796" width="6.42578125" style="45" customWidth="1"/>
    <col min="1797" max="1797" width="5.85546875" style="45" customWidth="1"/>
    <col min="1798" max="1798" width="15.5703125" style="45" customWidth="1"/>
    <col min="1799" max="2047" width="19.85546875" style="45"/>
    <col min="2048" max="2048" width="37.140625" style="45" customWidth="1"/>
    <col min="2049" max="2049" width="6" style="45" customWidth="1"/>
    <col min="2050" max="2050" width="6.85546875" style="45" customWidth="1"/>
    <col min="2051" max="2051" width="8" style="45" customWidth="1"/>
    <col min="2052" max="2052" width="6.42578125" style="45" customWidth="1"/>
    <col min="2053" max="2053" width="5.85546875" style="45" customWidth="1"/>
    <col min="2054" max="2054" width="15.5703125" style="45" customWidth="1"/>
    <col min="2055" max="2303" width="19.85546875" style="45"/>
    <col min="2304" max="2304" width="37.140625" style="45" customWidth="1"/>
    <col min="2305" max="2305" width="6" style="45" customWidth="1"/>
    <col min="2306" max="2306" width="6.85546875" style="45" customWidth="1"/>
    <col min="2307" max="2307" width="8" style="45" customWidth="1"/>
    <col min="2308" max="2308" width="6.42578125" style="45" customWidth="1"/>
    <col min="2309" max="2309" width="5.85546875" style="45" customWidth="1"/>
    <col min="2310" max="2310" width="15.5703125" style="45" customWidth="1"/>
    <col min="2311" max="2559" width="19.85546875" style="45"/>
    <col min="2560" max="2560" width="37.140625" style="45" customWidth="1"/>
    <col min="2561" max="2561" width="6" style="45" customWidth="1"/>
    <col min="2562" max="2562" width="6.85546875" style="45" customWidth="1"/>
    <col min="2563" max="2563" width="8" style="45" customWidth="1"/>
    <col min="2564" max="2564" width="6.42578125" style="45" customWidth="1"/>
    <col min="2565" max="2565" width="5.85546875" style="45" customWidth="1"/>
    <col min="2566" max="2566" width="15.5703125" style="45" customWidth="1"/>
    <col min="2567" max="2815" width="19.85546875" style="45"/>
    <col min="2816" max="2816" width="37.140625" style="45" customWidth="1"/>
    <col min="2817" max="2817" width="6" style="45" customWidth="1"/>
    <col min="2818" max="2818" width="6.85546875" style="45" customWidth="1"/>
    <col min="2819" max="2819" width="8" style="45" customWidth="1"/>
    <col min="2820" max="2820" width="6.42578125" style="45" customWidth="1"/>
    <col min="2821" max="2821" width="5.85546875" style="45" customWidth="1"/>
    <col min="2822" max="2822" width="15.5703125" style="45" customWidth="1"/>
    <col min="2823" max="3071" width="19.85546875" style="45"/>
    <col min="3072" max="3072" width="37.140625" style="45" customWidth="1"/>
    <col min="3073" max="3073" width="6" style="45" customWidth="1"/>
    <col min="3074" max="3074" width="6.85546875" style="45" customWidth="1"/>
    <col min="3075" max="3075" width="8" style="45" customWidth="1"/>
    <col min="3076" max="3076" width="6.42578125" style="45" customWidth="1"/>
    <col min="3077" max="3077" width="5.85546875" style="45" customWidth="1"/>
    <col min="3078" max="3078" width="15.5703125" style="45" customWidth="1"/>
    <col min="3079" max="3327" width="19.85546875" style="45"/>
    <col min="3328" max="3328" width="37.140625" style="45" customWidth="1"/>
    <col min="3329" max="3329" width="6" style="45" customWidth="1"/>
    <col min="3330" max="3330" width="6.85546875" style="45" customWidth="1"/>
    <col min="3331" max="3331" width="8" style="45" customWidth="1"/>
    <col min="3332" max="3332" width="6.42578125" style="45" customWidth="1"/>
    <col min="3333" max="3333" width="5.85546875" style="45" customWidth="1"/>
    <col min="3334" max="3334" width="15.5703125" style="45" customWidth="1"/>
    <col min="3335" max="3583" width="19.85546875" style="45"/>
    <col min="3584" max="3584" width="37.140625" style="45" customWidth="1"/>
    <col min="3585" max="3585" width="6" style="45" customWidth="1"/>
    <col min="3586" max="3586" width="6.85546875" style="45" customWidth="1"/>
    <col min="3587" max="3587" width="8" style="45" customWidth="1"/>
    <col min="3588" max="3588" width="6.42578125" style="45" customWidth="1"/>
    <col min="3589" max="3589" width="5.85546875" style="45" customWidth="1"/>
    <col min="3590" max="3590" width="15.5703125" style="45" customWidth="1"/>
    <col min="3591" max="3839" width="19.85546875" style="45"/>
    <col min="3840" max="3840" width="37.140625" style="45" customWidth="1"/>
    <col min="3841" max="3841" width="6" style="45" customWidth="1"/>
    <col min="3842" max="3842" width="6.85546875" style="45" customWidth="1"/>
    <col min="3843" max="3843" width="8" style="45" customWidth="1"/>
    <col min="3844" max="3844" width="6.42578125" style="45" customWidth="1"/>
    <col min="3845" max="3845" width="5.85546875" style="45" customWidth="1"/>
    <col min="3846" max="3846" width="15.5703125" style="45" customWidth="1"/>
    <col min="3847" max="4095" width="19.85546875" style="45"/>
    <col min="4096" max="4096" width="37.140625" style="45" customWidth="1"/>
    <col min="4097" max="4097" width="6" style="45" customWidth="1"/>
    <col min="4098" max="4098" width="6.85546875" style="45" customWidth="1"/>
    <col min="4099" max="4099" width="8" style="45" customWidth="1"/>
    <col min="4100" max="4100" width="6.42578125" style="45" customWidth="1"/>
    <col min="4101" max="4101" width="5.85546875" style="45" customWidth="1"/>
    <col min="4102" max="4102" width="15.5703125" style="45" customWidth="1"/>
    <col min="4103" max="4351" width="19.85546875" style="45"/>
    <col min="4352" max="4352" width="37.140625" style="45" customWidth="1"/>
    <col min="4353" max="4353" width="6" style="45" customWidth="1"/>
    <col min="4354" max="4354" width="6.85546875" style="45" customWidth="1"/>
    <col min="4355" max="4355" width="8" style="45" customWidth="1"/>
    <col min="4356" max="4356" width="6.42578125" style="45" customWidth="1"/>
    <col min="4357" max="4357" width="5.85546875" style="45" customWidth="1"/>
    <col min="4358" max="4358" width="15.5703125" style="45" customWidth="1"/>
    <col min="4359" max="4607" width="19.85546875" style="45"/>
    <col min="4608" max="4608" width="37.140625" style="45" customWidth="1"/>
    <col min="4609" max="4609" width="6" style="45" customWidth="1"/>
    <col min="4610" max="4610" width="6.85546875" style="45" customWidth="1"/>
    <col min="4611" max="4611" width="8" style="45" customWidth="1"/>
    <col min="4612" max="4612" width="6.42578125" style="45" customWidth="1"/>
    <col min="4613" max="4613" width="5.85546875" style="45" customWidth="1"/>
    <col min="4614" max="4614" width="15.5703125" style="45" customWidth="1"/>
    <col min="4615" max="4863" width="19.85546875" style="45"/>
    <col min="4864" max="4864" width="37.140625" style="45" customWidth="1"/>
    <col min="4865" max="4865" width="6" style="45" customWidth="1"/>
    <col min="4866" max="4866" width="6.85546875" style="45" customWidth="1"/>
    <col min="4867" max="4867" width="8" style="45" customWidth="1"/>
    <col min="4868" max="4868" width="6.42578125" style="45" customWidth="1"/>
    <col min="4869" max="4869" width="5.85546875" style="45" customWidth="1"/>
    <col min="4870" max="4870" width="15.5703125" style="45" customWidth="1"/>
    <col min="4871" max="5119" width="19.85546875" style="45"/>
    <col min="5120" max="5120" width="37.140625" style="45" customWidth="1"/>
    <col min="5121" max="5121" width="6" style="45" customWidth="1"/>
    <col min="5122" max="5122" width="6.85546875" style="45" customWidth="1"/>
    <col min="5123" max="5123" width="8" style="45" customWidth="1"/>
    <col min="5124" max="5124" width="6.42578125" style="45" customWidth="1"/>
    <col min="5125" max="5125" width="5.85546875" style="45" customWidth="1"/>
    <col min="5126" max="5126" width="15.5703125" style="45" customWidth="1"/>
    <col min="5127" max="5375" width="19.85546875" style="45"/>
    <col min="5376" max="5376" width="37.140625" style="45" customWidth="1"/>
    <col min="5377" max="5377" width="6" style="45" customWidth="1"/>
    <col min="5378" max="5378" width="6.85546875" style="45" customWidth="1"/>
    <col min="5379" max="5379" width="8" style="45" customWidth="1"/>
    <col min="5380" max="5380" width="6.42578125" style="45" customWidth="1"/>
    <col min="5381" max="5381" width="5.85546875" style="45" customWidth="1"/>
    <col min="5382" max="5382" width="15.5703125" style="45" customWidth="1"/>
    <col min="5383" max="5631" width="19.85546875" style="45"/>
    <col min="5632" max="5632" width="37.140625" style="45" customWidth="1"/>
    <col min="5633" max="5633" width="6" style="45" customWidth="1"/>
    <col min="5634" max="5634" width="6.85546875" style="45" customWidth="1"/>
    <col min="5635" max="5635" width="8" style="45" customWidth="1"/>
    <col min="5636" max="5636" width="6.42578125" style="45" customWidth="1"/>
    <col min="5637" max="5637" width="5.85546875" style="45" customWidth="1"/>
    <col min="5638" max="5638" width="15.5703125" style="45" customWidth="1"/>
    <col min="5639" max="5887" width="19.85546875" style="45"/>
    <col min="5888" max="5888" width="37.140625" style="45" customWidth="1"/>
    <col min="5889" max="5889" width="6" style="45" customWidth="1"/>
    <col min="5890" max="5890" width="6.85546875" style="45" customWidth="1"/>
    <col min="5891" max="5891" width="8" style="45" customWidth="1"/>
    <col min="5892" max="5892" width="6.42578125" style="45" customWidth="1"/>
    <col min="5893" max="5893" width="5.85546875" style="45" customWidth="1"/>
    <col min="5894" max="5894" width="15.5703125" style="45" customWidth="1"/>
    <col min="5895" max="6143" width="19.85546875" style="45"/>
    <col min="6144" max="6144" width="37.140625" style="45" customWidth="1"/>
    <col min="6145" max="6145" width="6" style="45" customWidth="1"/>
    <col min="6146" max="6146" width="6.85546875" style="45" customWidth="1"/>
    <col min="6147" max="6147" width="8" style="45" customWidth="1"/>
    <col min="6148" max="6148" width="6.42578125" style="45" customWidth="1"/>
    <col min="6149" max="6149" width="5.85546875" style="45" customWidth="1"/>
    <col min="6150" max="6150" width="15.5703125" style="45" customWidth="1"/>
    <col min="6151" max="6399" width="19.85546875" style="45"/>
    <col min="6400" max="6400" width="37.140625" style="45" customWidth="1"/>
    <col min="6401" max="6401" width="6" style="45" customWidth="1"/>
    <col min="6402" max="6402" width="6.85546875" style="45" customWidth="1"/>
    <col min="6403" max="6403" width="8" style="45" customWidth="1"/>
    <col min="6404" max="6404" width="6.42578125" style="45" customWidth="1"/>
    <col min="6405" max="6405" width="5.85546875" style="45" customWidth="1"/>
    <col min="6406" max="6406" width="15.5703125" style="45" customWidth="1"/>
    <col min="6407" max="6655" width="19.85546875" style="45"/>
    <col min="6656" max="6656" width="37.140625" style="45" customWidth="1"/>
    <col min="6657" max="6657" width="6" style="45" customWidth="1"/>
    <col min="6658" max="6658" width="6.85546875" style="45" customWidth="1"/>
    <col min="6659" max="6659" width="8" style="45" customWidth="1"/>
    <col min="6660" max="6660" width="6.42578125" style="45" customWidth="1"/>
    <col min="6661" max="6661" width="5.85546875" style="45" customWidth="1"/>
    <col min="6662" max="6662" width="15.5703125" style="45" customWidth="1"/>
    <col min="6663" max="6911" width="19.85546875" style="45"/>
    <col min="6912" max="6912" width="37.140625" style="45" customWidth="1"/>
    <col min="6913" max="6913" width="6" style="45" customWidth="1"/>
    <col min="6914" max="6914" width="6.85546875" style="45" customWidth="1"/>
    <col min="6915" max="6915" width="8" style="45" customWidth="1"/>
    <col min="6916" max="6916" width="6.42578125" style="45" customWidth="1"/>
    <col min="6917" max="6917" width="5.85546875" style="45" customWidth="1"/>
    <col min="6918" max="6918" width="15.5703125" style="45" customWidth="1"/>
    <col min="6919" max="7167" width="19.85546875" style="45"/>
    <col min="7168" max="7168" width="37.140625" style="45" customWidth="1"/>
    <col min="7169" max="7169" width="6" style="45" customWidth="1"/>
    <col min="7170" max="7170" width="6.85546875" style="45" customWidth="1"/>
    <col min="7171" max="7171" width="8" style="45" customWidth="1"/>
    <col min="7172" max="7172" width="6.42578125" style="45" customWidth="1"/>
    <col min="7173" max="7173" width="5.85546875" style="45" customWidth="1"/>
    <col min="7174" max="7174" width="15.5703125" style="45" customWidth="1"/>
    <col min="7175" max="7423" width="19.85546875" style="45"/>
    <col min="7424" max="7424" width="37.140625" style="45" customWidth="1"/>
    <col min="7425" max="7425" width="6" style="45" customWidth="1"/>
    <col min="7426" max="7426" width="6.85546875" style="45" customWidth="1"/>
    <col min="7427" max="7427" width="8" style="45" customWidth="1"/>
    <col min="7428" max="7428" width="6.42578125" style="45" customWidth="1"/>
    <col min="7429" max="7429" width="5.85546875" style="45" customWidth="1"/>
    <col min="7430" max="7430" width="15.5703125" style="45" customWidth="1"/>
    <col min="7431" max="7679" width="19.85546875" style="45"/>
    <col min="7680" max="7680" width="37.140625" style="45" customWidth="1"/>
    <col min="7681" max="7681" width="6" style="45" customWidth="1"/>
    <col min="7682" max="7682" width="6.85546875" style="45" customWidth="1"/>
    <col min="7683" max="7683" width="8" style="45" customWidth="1"/>
    <col min="7684" max="7684" width="6.42578125" style="45" customWidth="1"/>
    <col min="7685" max="7685" width="5.85546875" style="45" customWidth="1"/>
    <col min="7686" max="7686" width="15.5703125" style="45" customWidth="1"/>
    <col min="7687" max="7935" width="19.85546875" style="45"/>
    <col min="7936" max="7936" width="37.140625" style="45" customWidth="1"/>
    <col min="7937" max="7937" width="6" style="45" customWidth="1"/>
    <col min="7938" max="7938" width="6.85546875" style="45" customWidth="1"/>
    <col min="7939" max="7939" width="8" style="45" customWidth="1"/>
    <col min="7940" max="7940" width="6.42578125" style="45" customWidth="1"/>
    <col min="7941" max="7941" width="5.85546875" style="45" customWidth="1"/>
    <col min="7942" max="7942" width="15.5703125" style="45" customWidth="1"/>
    <col min="7943" max="8191" width="19.85546875" style="45"/>
    <col min="8192" max="8192" width="37.140625" style="45" customWidth="1"/>
    <col min="8193" max="8193" width="6" style="45" customWidth="1"/>
    <col min="8194" max="8194" width="6.85546875" style="45" customWidth="1"/>
    <col min="8195" max="8195" width="8" style="45" customWidth="1"/>
    <col min="8196" max="8196" width="6.42578125" style="45" customWidth="1"/>
    <col min="8197" max="8197" width="5.85546875" style="45" customWidth="1"/>
    <col min="8198" max="8198" width="15.5703125" style="45" customWidth="1"/>
    <col min="8199" max="8447" width="19.85546875" style="45"/>
    <col min="8448" max="8448" width="37.140625" style="45" customWidth="1"/>
    <col min="8449" max="8449" width="6" style="45" customWidth="1"/>
    <col min="8450" max="8450" width="6.85546875" style="45" customWidth="1"/>
    <col min="8451" max="8451" width="8" style="45" customWidth="1"/>
    <col min="8452" max="8452" width="6.42578125" style="45" customWidth="1"/>
    <col min="8453" max="8453" width="5.85546875" style="45" customWidth="1"/>
    <col min="8454" max="8454" width="15.5703125" style="45" customWidth="1"/>
    <col min="8455" max="8703" width="19.85546875" style="45"/>
    <col min="8704" max="8704" width="37.140625" style="45" customWidth="1"/>
    <col min="8705" max="8705" width="6" style="45" customWidth="1"/>
    <col min="8706" max="8706" width="6.85546875" style="45" customWidth="1"/>
    <col min="8707" max="8707" width="8" style="45" customWidth="1"/>
    <col min="8708" max="8708" width="6.42578125" style="45" customWidth="1"/>
    <col min="8709" max="8709" width="5.85546875" style="45" customWidth="1"/>
    <col min="8710" max="8710" width="15.5703125" style="45" customWidth="1"/>
    <col min="8711" max="8959" width="19.85546875" style="45"/>
    <col min="8960" max="8960" width="37.140625" style="45" customWidth="1"/>
    <col min="8961" max="8961" width="6" style="45" customWidth="1"/>
    <col min="8962" max="8962" width="6.85546875" style="45" customWidth="1"/>
    <col min="8963" max="8963" width="8" style="45" customWidth="1"/>
    <col min="8964" max="8964" width="6.42578125" style="45" customWidth="1"/>
    <col min="8965" max="8965" width="5.85546875" style="45" customWidth="1"/>
    <col min="8966" max="8966" width="15.5703125" style="45" customWidth="1"/>
    <col min="8967" max="9215" width="19.85546875" style="45"/>
    <col min="9216" max="9216" width="37.140625" style="45" customWidth="1"/>
    <col min="9217" max="9217" width="6" style="45" customWidth="1"/>
    <col min="9218" max="9218" width="6.85546875" style="45" customWidth="1"/>
    <col min="9219" max="9219" width="8" style="45" customWidth="1"/>
    <col min="9220" max="9220" width="6.42578125" style="45" customWidth="1"/>
    <col min="9221" max="9221" width="5.85546875" style="45" customWidth="1"/>
    <col min="9222" max="9222" width="15.5703125" style="45" customWidth="1"/>
    <col min="9223" max="9471" width="19.85546875" style="45"/>
    <col min="9472" max="9472" width="37.140625" style="45" customWidth="1"/>
    <col min="9473" max="9473" width="6" style="45" customWidth="1"/>
    <col min="9474" max="9474" width="6.85546875" style="45" customWidth="1"/>
    <col min="9475" max="9475" width="8" style="45" customWidth="1"/>
    <col min="9476" max="9476" width="6.42578125" style="45" customWidth="1"/>
    <col min="9477" max="9477" width="5.85546875" style="45" customWidth="1"/>
    <col min="9478" max="9478" width="15.5703125" style="45" customWidth="1"/>
    <col min="9479" max="9727" width="19.85546875" style="45"/>
    <col min="9728" max="9728" width="37.140625" style="45" customWidth="1"/>
    <col min="9729" max="9729" width="6" style="45" customWidth="1"/>
    <col min="9730" max="9730" width="6.85546875" style="45" customWidth="1"/>
    <col min="9731" max="9731" width="8" style="45" customWidth="1"/>
    <col min="9732" max="9732" width="6.42578125" style="45" customWidth="1"/>
    <col min="9733" max="9733" width="5.85546875" style="45" customWidth="1"/>
    <col min="9734" max="9734" width="15.5703125" style="45" customWidth="1"/>
    <col min="9735" max="9983" width="19.85546875" style="45"/>
    <col min="9984" max="9984" width="37.140625" style="45" customWidth="1"/>
    <col min="9985" max="9985" width="6" style="45" customWidth="1"/>
    <col min="9986" max="9986" width="6.85546875" style="45" customWidth="1"/>
    <col min="9987" max="9987" width="8" style="45" customWidth="1"/>
    <col min="9988" max="9988" width="6.42578125" style="45" customWidth="1"/>
    <col min="9989" max="9989" width="5.85546875" style="45" customWidth="1"/>
    <col min="9990" max="9990" width="15.5703125" style="45" customWidth="1"/>
    <col min="9991" max="10239" width="19.85546875" style="45"/>
    <col min="10240" max="10240" width="37.140625" style="45" customWidth="1"/>
    <col min="10241" max="10241" width="6" style="45" customWidth="1"/>
    <col min="10242" max="10242" width="6.85546875" style="45" customWidth="1"/>
    <col min="10243" max="10243" width="8" style="45" customWidth="1"/>
    <col min="10244" max="10244" width="6.42578125" style="45" customWidth="1"/>
    <col min="10245" max="10245" width="5.85546875" style="45" customWidth="1"/>
    <col min="10246" max="10246" width="15.5703125" style="45" customWidth="1"/>
    <col min="10247" max="10495" width="19.85546875" style="45"/>
    <col min="10496" max="10496" width="37.140625" style="45" customWidth="1"/>
    <col min="10497" max="10497" width="6" style="45" customWidth="1"/>
    <col min="10498" max="10498" width="6.85546875" style="45" customWidth="1"/>
    <col min="10499" max="10499" width="8" style="45" customWidth="1"/>
    <col min="10500" max="10500" width="6.42578125" style="45" customWidth="1"/>
    <col min="10501" max="10501" width="5.85546875" style="45" customWidth="1"/>
    <col min="10502" max="10502" width="15.5703125" style="45" customWidth="1"/>
    <col min="10503" max="10751" width="19.85546875" style="45"/>
    <col min="10752" max="10752" width="37.140625" style="45" customWidth="1"/>
    <col min="10753" max="10753" width="6" style="45" customWidth="1"/>
    <col min="10754" max="10754" width="6.85546875" style="45" customWidth="1"/>
    <col min="10755" max="10755" width="8" style="45" customWidth="1"/>
    <col min="10756" max="10756" width="6.42578125" style="45" customWidth="1"/>
    <col min="10757" max="10757" width="5.85546875" style="45" customWidth="1"/>
    <col min="10758" max="10758" width="15.5703125" style="45" customWidth="1"/>
    <col min="10759" max="11007" width="19.85546875" style="45"/>
    <col min="11008" max="11008" width="37.140625" style="45" customWidth="1"/>
    <col min="11009" max="11009" width="6" style="45" customWidth="1"/>
    <col min="11010" max="11010" width="6.85546875" style="45" customWidth="1"/>
    <col min="11011" max="11011" width="8" style="45" customWidth="1"/>
    <col min="11012" max="11012" width="6.42578125" style="45" customWidth="1"/>
    <col min="11013" max="11013" width="5.85546875" style="45" customWidth="1"/>
    <col min="11014" max="11014" width="15.5703125" style="45" customWidth="1"/>
    <col min="11015" max="11263" width="19.85546875" style="45"/>
    <col min="11264" max="11264" width="37.140625" style="45" customWidth="1"/>
    <col min="11265" max="11265" width="6" style="45" customWidth="1"/>
    <col min="11266" max="11266" width="6.85546875" style="45" customWidth="1"/>
    <col min="11267" max="11267" width="8" style="45" customWidth="1"/>
    <col min="11268" max="11268" width="6.42578125" style="45" customWidth="1"/>
    <col min="11269" max="11269" width="5.85546875" style="45" customWidth="1"/>
    <col min="11270" max="11270" width="15.5703125" style="45" customWidth="1"/>
    <col min="11271" max="11519" width="19.85546875" style="45"/>
    <col min="11520" max="11520" width="37.140625" style="45" customWidth="1"/>
    <col min="11521" max="11521" width="6" style="45" customWidth="1"/>
    <col min="11522" max="11522" width="6.85546875" style="45" customWidth="1"/>
    <col min="11523" max="11523" width="8" style="45" customWidth="1"/>
    <col min="11524" max="11524" width="6.42578125" style="45" customWidth="1"/>
    <col min="11525" max="11525" width="5.85546875" style="45" customWidth="1"/>
    <col min="11526" max="11526" width="15.5703125" style="45" customWidth="1"/>
    <col min="11527" max="11775" width="19.85546875" style="45"/>
    <col min="11776" max="11776" width="37.140625" style="45" customWidth="1"/>
    <col min="11777" max="11777" width="6" style="45" customWidth="1"/>
    <col min="11778" max="11778" width="6.85546875" style="45" customWidth="1"/>
    <col min="11779" max="11779" width="8" style="45" customWidth="1"/>
    <col min="11780" max="11780" width="6.42578125" style="45" customWidth="1"/>
    <col min="11781" max="11781" width="5.85546875" style="45" customWidth="1"/>
    <col min="11782" max="11782" width="15.5703125" style="45" customWidth="1"/>
    <col min="11783" max="12031" width="19.85546875" style="45"/>
    <col min="12032" max="12032" width="37.140625" style="45" customWidth="1"/>
    <col min="12033" max="12033" width="6" style="45" customWidth="1"/>
    <col min="12034" max="12034" width="6.85546875" style="45" customWidth="1"/>
    <col min="12035" max="12035" width="8" style="45" customWidth="1"/>
    <col min="12036" max="12036" width="6.42578125" style="45" customWidth="1"/>
    <col min="12037" max="12037" width="5.85546875" style="45" customWidth="1"/>
    <col min="12038" max="12038" width="15.5703125" style="45" customWidth="1"/>
    <col min="12039" max="12287" width="19.85546875" style="45"/>
    <col min="12288" max="12288" width="37.140625" style="45" customWidth="1"/>
    <col min="12289" max="12289" width="6" style="45" customWidth="1"/>
    <col min="12290" max="12290" width="6.85546875" style="45" customWidth="1"/>
    <col min="12291" max="12291" width="8" style="45" customWidth="1"/>
    <col min="12292" max="12292" width="6.42578125" style="45" customWidth="1"/>
    <col min="12293" max="12293" width="5.85546875" style="45" customWidth="1"/>
    <col min="12294" max="12294" width="15.5703125" style="45" customWidth="1"/>
    <col min="12295" max="12543" width="19.85546875" style="45"/>
    <col min="12544" max="12544" width="37.140625" style="45" customWidth="1"/>
    <col min="12545" max="12545" width="6" style="45" customWidth="1"/>
    <col min="12546" max="12546" width="6.85546875" style="45" customWidth="1"/>
    <col min="12547" max="12547" width="8" style="45" customWidth="1"/>
    <col min="12548" max="12548" width="6.42578125" style="45" customWidth="1"/>
    <col min="12549" max="12549" width="5.85546875" style="45" customWidth="1"/>
    <col min="12550" max="12550" width="15.5703125" style="45" customWidth="1"/>
    <col min="12551" max="12799" width="19.85546875" style="45"/>
    <col min="12800" max="12800" width="37.140625" style="45" customWidth="1"/>
    <col min="12801" max="12801" width="6" style="45" customWidth="1"/>
    <col min="12802" max="12802" width="6.85546875" style="45" customWidth="1"/>
    <col min="12803" max="12803" width="8" style="45" customWidth="1"/>
    <col min="12804" max="12804" width="6.42578125" style="45" customWidth="1"/>
    <col min="12805" max="12805" width="5.85546875" style="45" customWidth="1"/>
    <col min="12806" max="12806" width="15.5703125" style="45" customWidth="1"/>
    <col min="12807" max="13055" width="19.85546875" style="45"/>
    <col min="13056" max="13056" width="37.140625" style="45" customWidth="1"/>
    <col min="13057" max="13057" width="6" style="45" customWidth="1"/>
    <col min="13058" max="13058" width="6.85546875" style="45" customWidth="1"/>
    <col min="13059" max="13059" width="8" style="45" customWidth="1"/>
    <col min="13060" max="13060" width="6.42578125" style="45" customWidth="1"/>
    <col min="13061" max="13061" width="5.85546875" style="45" customWidth="1"/>
    <col min="13062" max="13062" width="15.5703125" style="45" customWidth="1"/>
    <col min="13063" max="13311" width="19.85546875" style="45"/>
    <col min="13312" max="13312" width="37.140625" style="45" customWidth="1"/>
    <col min="13313" max="13313" width="6" style="45" customWidth="1"/>
    <col min="13314" max="13314" width="6.85546875" style="45" customWidth="1"/>
    <col min="13315" max="13315" width="8" style="45" customWidth="1"/>
    <col min="13316" max="13316" width="6.42578125" style="45" customWidth="1"/>
    <col min="13317" max="13317" width="5.85546875" style="45" customWidth="1"/>
    <col min="13318" max="13318" width="15.5703125" style="45" customWidth="1"/>
    <col min="13319" max="13567" width="19.85546875" style="45"/>
    <col min="13568" max="13568" width="37.140625" style="45" customWidth="1"/>
    <col min="13569" max="13569" width="6" style="45" customWidth="1"/>
    <col min="13570" max="13570" width="6.85546875" style="45" customWidth="1"/>
    <col min="13571" max="13571" width="8" style="45" customWidth="1"/>
    <col min="13572" max="13572" width="6.42578125" style="45" customWidth="1"/>
    <col min="13573" max="13573" width="5.85546875" style="45" customWidth="1"/>
    <col min="13574" max="13574" width="15.5703125" style="45" customWidth="1"/>
    <col min="13575" max="13823" width="19.85546875" style="45"/>
    <col min="13824" max="13824" width="37.140625" style="45" customWidth="1"/>
    <col min="13825" max="13825" width="6" style="45" customWidth="1"/>
    <col min="13826" max="13826" width="6.85546875" style="45" customWidth="1"/>
    <col min="13827" max="13827" width="8" style="45" customWidth="1"/>
    <col min="13828" max="13828" width="6.42578125" style="45" customWidth="1"/>
    <col min="13829" max="13829" width="5.85546875" style="45" customWidth="1"/>
    <col min="13830" max="13830" width="15.5703125" style="45" customWidth="1"/>
    <col min="13831" max="14079" width="19.85546875" style="45"/>
    <col min="14080" max="14080" width="37.140625" style="45" customWidth="1"/>
    <col min="14081" max="14081" width="6" style="45" customWidth="1"/>
    <col min="14082" max="14082" width="6.85546875" style="45" customWidth="1"/>
    <col min="14083" max="14083" width="8" style="45" customWidth="1"/>
    <col min="14084" max="14084" width="6.42578125" style="45" customWidth="1"/>
    <col min="14085" max="14085" width="5.85546875" style="45" customWidth="1"/>
    <col min="14086" max="14086" width="15.5703125" style="45" customWidth="1"/>
    <col min="14087" max="14335" width="19.85546875" style="45"/>
    <col min="14336" max="14336" width="37.140625" style="45" customWidth="1"/>
    <col min="14337" max="14337" width="6" style="45" customWidth="1"/>
    <col min="14338" max="14338" width="6.85546875" style="45" customWidth="1"/>
    <col min="14339" max="14339" width="8" style="45" customWidth="1"/>
    <col min="14340" max="14340" width="6.42578125" style="45" customWidth="1"/>
    <col min="14341" max="14341" width="5.85546875" style="45" customWidth="1"/>
    <col min="14342" max="14342" width="15.5703125" style="45" customWidth="1"/>
    <col min="14343" max="14591" width="19.85546875" style="45"/>
    <col min="14592" max="14592" width="37.140625" style="45" customWidth="1"/>
    <col min="14593" max="14593" width="6" style="45" customWidth="1"/>
    <col min="14594" max="14594" width="6.85546875" style="45" customWidth="1"/>
    <col min="14595" max="14595" width="8" style="45" customWidth="1"/>
    <col min="14596" max="14596" width="6.42578125" style="45" customWidth="1"/>
    <col min="14597" max="14597" width="5.85546875" style="45" customWidth="1"/>
    <col min="14598" max="14598" width="15.5703125" style="45" customWidth="1"/>
    <col min="14599" max="14847" width="19.85546875" style="45"/>
    <col min="14848" max="14848" width="37.140625" style="45" customWidth="1"/>
    <col min="14849" max="14849" width="6" style="45" customWidth="1"/>
    <col min="14850" max="14850" width="6.85546875" style="45" customWidth="1"/>
    <col min="14851" max="14851" width="8" style="45" customWidth="1"/>
    <col min="14852" max="14852" width="6.42578125" style="45" customWidth="1"/>
    <col min="14853" max="14853" width="5.85546875" style="45" customWidth="1"/>
    <col min="14854" max="14854" width="15.5703125" style="45" customWidth="1"/>
    <col min="14855" max="15103" width="19.85546875" style="45"/>
    <col min="15104" max="15104" width="37.140625" style="45" customWidth="1"/>
    <col min="15105" max="15105" width="6" style="45" customWidth="1"/>
    <col min="15106" max="15106" width="6.85546875" style="45" customWidth="1"/>
    <col min="15107" max="15107" width="8" style="45" customWidth="1"/>
    <col min="15108" max="15108" width="6.42578125" style="45" customWidth="1"/>
    <col min="15109" max="15109" width="5.85546875" style="45" customWidth="1"/>
    <col min="15110" max="15110" width="15.5703125" style="45" customWidth="1"/>
    <col min="15111" max="15359" width="19.85546875" style="45"/>
    <col min="15360" max="15360" width="37.140625" style="45" customWidth="1"/>
    <col min="15361" max="15361" width="6" style="45" customWidth="1"/>
    <col min="15362" max="15362" width="6.85546875" style="45" customWidth="1"/>
    <col min="15363" max="15363" width="8" style="45" customWidth="1"/>
    <col min="15364" max="15364" width="6.42578125" style="45" customWidth="1"/>
    <col min="15365" max="15365" width="5.85546875" style="45" customWidth="1"/>
    <col min="15366" max="15366" width="15.5703125" style="45" customWidth="1"/>
    <col min="15367" max="15615" width="19.85546875" style="45"/>
    <col min="15616" max="15616" width="37.140625" style="45" customWidth="1"/>
    <col min="15617" max="15617" width="6" style="45" customWidth="1"/>
    <col min="15618" max="15618" width="6.85546875" style="45" customWidth="1"/>
    <col min="15619" max="15619" width="8" style="45" customWidth="1"/>
    <col min="15620" max="15620" width="6.42578125" style="45" customWidth="1"/>
    <col min="15621" max="15621" width="5.85546875" style="45" customWidth="1"/>
    <col min="15622" max="15622" width="15.5703125" style="45" customWidth="1"/>
    <col min="15623" max="15871" width="19.85546875" style="45"/>
    <col min="15872" max="15872" width="37.140625" style="45" customWidth="1"/>
    <col min="15873" max="15873" width="6" style="45" customWidth="1"/>
    <col min="15874" max="15874" width="6.85546875" style="45" customWidth="1"/>
    <col min="15875" max="15875" width="8" style="45" customWidth="1"/>
    <col min="15876" max="15876" width="6.42578125" style="45" customWidth="1"/>
    <col min="15877" max="15877" width="5.85546875" style="45" customWidth="1"/>
    <col min="15878" max="15878" width="15.5703125" style="45" customWidth="1"/>
    <col min="15879" max="16127" width="19.85546875" style="45"/>
    <col min="16128" max="16128" width="37.140625" style="45" customWidth="1"/>
    <col min="16129" max="16129" width="6" style="45" customWidth="1"/>
    <col min="16130" max="16130" width="6.85546875" style="45" customWidth="1"/>
    <col min="16131" max="16131" width="8" style="45" customWidth="1"/>
    <col min="16132" max="16132" width="6.42578125" style="45" customWidth="1"/>
    <col min="16133" max="16133" width="5.85546875" style="45" customWidth="1"/>
    <col min="16134" max="16134" width="15.5703125" style="45" customWidth="1"/>
    <col min="16135" max="16384" width="19.85546875" style="45"/>
  </cols>
  <sheetData>
    <row r="1" spans="1:9" ht="65.25" customHeight="1">
      <c r="A1" s="143" t="s">
        <v>264</v>
      </c>
      <c r="B1" s="143"/>
      <c r="C1" s="143"/>
      <c r="D1" s="143"/>
      <c r="E1" s="143"/>
      <c r="F1" s="143"/>
      <c r="G1" s="143"/>
    </row>
    <row r="2" spans="1:9" ht="30.75" customHeight="1">
      <c r="A2" s="52"/>
      <c r="B2" s="52"/>
      <c r="C2" s="52"/>
      <c r="D2" s="52"/>
      <c r="E2" s="52"/>
      <c r="F2" s="52"/>
      <c r="G2" s="52" t="s">
        <v>91</v>
      </c>
    </row>
    <row r="3" spans="1:9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248</v>
      </c>
      <c r="H3" s="3" t="s">
        <v>249</v>
      </c>
      <c r="I3" s="95" t="s">
        <v>216</v>
      </c>
    </row>
    <row r="4" spans="1:9" ht="30.75" customHeight="1">
      <c r="A4" s="4"/>
      <c r="B4" s="4"/>
      <c r="C4" s="4"/>
      <c r="D4" s="4"/>
      <c r="E4" s="4"/>
      <c r="F4" s="4"/>
      <c r="G4" s="5" t="s">
        <v>6</v>
      </c>
      <c r="H4" s="5" t="s">
        <v>6</v>
      </c>
      <c r="I4" s="46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>
        <v>6</v>
      </c>
      <c r="I5" s="46"/>
    </row>
    <row r="6" spans="1:9" ht="38.25" customHeight="1" thickBot="1">
      <c r="A6" s="8" t="s">
        <v>92</v>
      </c>
      <c r="B6" s="9" t="s">
        <v>12</v>
      </c>
      <c r="C6" s="9"/>
      <c r="D6" s="9"/>
      <c r="E6" s="9"/>
      <c r="F6" s="9"/>
      <c r="G6" s="53">
        <f>G7+G49+G59+G69+G87+G132+G138+G144+G153</f>
        <v>9597023.1799999997</v>
      </c>
      <c r="H6" s="81">
        <f>H7+H49+H59+H69+H87+H132+H138+H144+H153</f>
        <v>1904358.51</v>
      </c>
      <c r="I6" s="94">
        <f>H6/G6</f>
        <v>0.19843220905922623</v>
      </c>
    </row>
    <row r="7" spans="1:9" ht="30.75" customHeight="1" thickBot="1">
      <c r="A7" s="10" t="s">
        <v>13</v>
      </c>
      <c r="B7" s="11" t="s">
        <v>12</v>
      </c>
      <c r="C7" s="11" t="s">
        <v>14</v>
      </c>
      <c r="D7" s="11"/>
      <c r="E7" s="11"/>
      <c r="F7" s="11"/>
      <c r="G7" s="12">
        <f>G8+G12+G30+G34+G39+G46</f>
        <v>3510459</v>
      </c>
      <c r="H7" s="12">
        <f>H8+H12+H30+H34+H39+H46</f>
        <v>837004.74</v>
      </c>
      <c r="I7" s="94">
        <f t="shared" ref="I7:I77" si="0">H7/G7</f>
        <v>0.23843170935766519</v>
      </c>
    </row>
    <row r="8" spans="1:9" ht="48.75" customHeight="1">
      <c r="A8" s="10" t="s">
        <v>15</v>
      </c>
      <c r="B8" s="54" t="s">
        <v>12</v>
      </c>
      <c r="C8" s="55" t="s">
        <v>24</v>
      </c>
      <c r="D8" s="56" t="s">
        <v>93</v>
      </c>
      <c r="E8" s="56" t="s">
        <v>94</v>
      </c>
      <c r="F8" s="11"/>
      <c r="G8" s="28">
        <f>G9</f>
        <v>71400</v>
      </c>
      <c r="H8" s="82">
        <f>H9</f>
        <v>17850</v>
      </c>
      <c r="I8" s="94">
        <f t="shared" si="0"/>
        <v>0.25</v>
      </c>
    </row>
    <row r="9" spans="1:9" ht="60" customHeight="1" thickBot="1">
      <c r="A9" s="57" t="s">
        <v>95</v>
      </c>
      <c r="B9" s="54" t="s">
        <v>12</v>
      </c>
      <c r="C9" s="55" t="s">
        <v>24</v>
      </c>
      <c r="D9" s="56" t="s">
        <v>96</v>
      </c>
      <c r="E9" s="56"/>
      <c r="F9" s="11"/>
      <c r="G9" s="15">
        <f t="shared" ref="G9:H10" si="1">G10</f>
        <v>71400</v>
      </c>
      <c r="H9" s="83">
        <f t="shared" si="1"/>
        <v>17850</v>
      </c>
      <c r="I9" s="94">
        <f t="shared" si="0"/>
        <v>0.25</v>
      </c>
    </row>
    <row r="10" spans="1:9" ht="30.75" customHeight="1">
      <c r="A10" s="58" t="s">
        <v>97</v>
      </c>
      <c r="B10" s="54" t="s">
        <v>12</v>
      </c>
      <c r="C10" s="55" t="s">
        <v>24</v>
      </c>
      <c r="D10" s="56" t="s">
        <v>98</v>
      </c>
      <c r="E10" s="54" t="s">
        <v>99</v>
      </c>
      <c r="F10" s="11"/>
      <c r="G10" s="14">
        <f t="shared" si="1"/>
        <v>71400</v>
      </c>
      <c r="H10" s="84">
        <f t="shared" si="1"/>
        <v>17850</v>
      </c>
      <c r="I10" s="94">
        <f t="shared" si="0"/>
        <v>0.25</v>
      </c>
    </row>
    <row r="11" spans="1:9" ht="39" customHeight="1">
      <c r="A11" s="58" t="s">
        <v>32</v>
      </c>
      <c r="B11" s="54" t="s">
        <v>12</v>
      </c>
      <c r="C11" s="55" t="s">
        <v>24</v>
      </c>
      <c r="D11" s="56" t="s">
        <v>98</v>
      </c>
      <c r="E11" s="56">
        <v>100</v>
      </c>
      <c r="F11" s="11"/>
      <c r="G11" s="14">
        <v>71400</v>
      </c>
      <c r="H11" s="84">
        <v>17850</v>
      </c>
      <c r="I11" s="94">
        <f t="shared" si="0"/>
        <v>0.25</v>
      </c>
    </row>
    <row r="12" spans="1:9" ht="30.75" customHeight="1">
      <c r="A12" s="13" t="s">
        <v>29</v>
      </c>
      <c r="B12" s="17" t="s">
        <v>12</v>
      </c>
      <c r="C12" s="17" t="s">
        <v>30</v>
      </c>
      <c r="D12" s="17"/>
      <c r="E12" s="17"/>
      <c r="F12" s="17"/>
      <c r="G12" s="18">
        <f>G13</f>
        <v>3027440</v>
      </c>
      <c r="H12" s="18">
        <f>H13</f>
        <v>804064.74</v>
      </c>
      <c r="I12" s="94">
        <f t="shared" si="0"/>
        <v>0.26559229580107285</v>
      </c>
    </row>
    <row r="13" spans="1:9" ht="48" customHeight="1">
      <c r="A13" s="10" t="s">
        <v>15</v>
      </c>
      <c r="B13" s="54" t="s">
        <v>12</v>
      </c>
      <c r="C13" s="55" t="s">
        <v>30</v>
      </c>
      <c r="D13" s="56" t="s">
        <v>93</v>
      </c>
      <c r="E13" s="56"/>
      <c r="F13" s="11"/>
      <c r="G13" s="19">
        <f>G14</f>
        <v>3027440</v>
      </c>
      <c r="H13" s="85">
        <f>H14</f>
        <v>804064.74</v>
      </c>
      <c r="I13" s="94">
        <f t="shared" si="0"/>
        <v>0.26559229580107285</v>
      </c>
    </row>
    <row r="14" spans="1:9" ht="57" customHeight="1">
      <c r="A14" s="59" t="s">
        <v>100</v>
      </c>
      <c r="B14" s="54" t="s">
        <v>12</v>
      </c>
      <c r="C14" s="55" t="s">
        <v>30</v>
      </c>
      <c r="D14" s="56" t="s">
        <v>96</v>
      </c>
      <c r="E14" s="56"/>
      <c r="F14" s="11"/>
      <c r="G14" s="19">
        <f>G15+G25</f>
        <v>3027440</v>
      </c>
      <c r="H14" s="19">
        <f>H15+H25</f>
        <v>804064.74</v>
      </c>
      <c r="I14" s="94">
        <f t="shared" si="0"/>
        <v>0.26559229580107285</v>
      </c>
    </row>
    <row r="15" spans="1:9" ht="30.75" customHeight="1">
      <c r="A15" s="16" t="s">
        <v>31</v>
      </c>
      <c r="B15" s="54" t="s">
        <v>12</v>
      </c>
      <c r="C15" s="55" t="s">
        <v>30</v>
      </c>
      <c r="D15" s="56" t="s">
        <v>101</v>
      </c>
      <c r="E15" s="56"/>
      <c r="F15" s="11"/>
      <c r="G15" s="14">
        <f>G16</f>
        <v>2517469</v>
      </c>
      <c r="H15" s="14">
        <f>H16</f>
        <v>592915.25</v>
      </c>
      <c r="I15" s="94">
        <f t="shared" si="0"/>
        <v>0.23552037780802862</v>
      </c>
    </row>
    <row r="16" spans="1:9" ht="30.75" customHeight="1">
      <c r="A16" s="16" t="s">
        <v>31</v>
      </c>
      <c r="B16" s="54" t="s">
        <v>12</v>
      </c>
      <c r="C16" s="55" t="s">
        <v>30</v>
      </c>
      <c r="D16" s="56" t="s">
        <v>101</v>
      </c>
      <c r="E16" s="54" t="s">
        <v>99</v>
      </c>
      <c r="F16" s="11"/>
      <c r="G16" s="14">
        <f>G17+G21+G23</f>
        <v>2517469</v>
      </c>
      <c r="H16" s="84">
        <f>H17+H21+H23</f>
        <v>592915.25</v>
      </c>
      <c r="I16" s="94">
        <f t="shared" si="0"/>
        <v>0.23552037780802862</v>
      </c>
    </row>
    <row r="17" spans="1:9" ht="55.5" customHeight="1">
      <c r="A17" s="16" t="s">
        <v>32</v>
      </c>
      <c r="B17" s="54" t="s">
        <v>12</v>
      </c>
      <c r="C17" s="55" t="s">
        <v>30</v>
      </c>
      <c r="D17" s="56" t="s">
        <v>101</v>
      </c>
      <c r="E17" s="56">
        <v>100</v>
      </c>
      <c r="F17" s="11"/>
      <c r="G17" s="14">
        <f>G18</f>
        <v>1694469</v>
      </c>
      <c r="H17" s="84">
        <f>H18</f>
        <v>443866.75</v>
      </c>
      <c r="I17" s="94">
        <f t="shared" si="0"/>
        <v>0.2619503514080222</v>
      </c>
    </row>
    <row r="18" spans="1:9" ht="30.75" customHeight="1">
      <c r="A18" s="16" t="s">
        <v>25</v>
      </c>
      <c r="B18" s="54" t="s">
        <v>12</v>
      </c>
      <c r="C18" s="55" t="s">
        <v>30</v>
      </c>
      <c r="D18" s="56" t="s">
        <v>101</v>
      </c>
      <c r="E18" s="56">
        <v>120</v>
      </c>
      <c r="F18" s="11"/>
      <c r="G18" s="14">
        <f>G19+G20</f>
        <v>1694469</v>
      </c>
      <c r="H18" s="84">
        <f>H19+H20</f>
        <v>443866.75</v>
      </c>
      <c r="I18" s="94">
        <f t="shared" si="0"/>
        <v>0.2619503514080222</v>
      </c>
    </row>
    <row r="19" spans="1:9" ht="18" customHeight="1">
      <c r="A19" s="10" t="s">
        <v>33</v>
      </c>
      <c r="B19" s="11" t="s">
        <v>12</v>
      </c>
      <c r="C19" s="11" t="s">
        <v>30</v>
      </c>
      <c r="D19" s="56" t="s">
        <v>101</v>
      </c>
      <c r="E19" s="11" t="s">
        <v>20</v>
      </c>
      <c r="F19" s="11" t="s">
        <v>21</v>
      </c>
      <c r="G19" s="14">
        <v>1301431</v>
      </c>
      <c r="H19" s="84">
        <v>341839.3</v>
      </c>
      <c r="I19" s="94">
        <f t="shared" si="0"/>
        <v>0.26266417505038686</v>
      </c>
    </row>
    <row r="20" spans="1:9" ht="19.5" customHeight="1">
      <c r="A20" s="10" t="s">
        <v>34</v>
      </c>
      <c r="B20" s="11" t="s">
        <v>12</v>
      </c>
      <c r="C20" s="11" t="s">
        <v>30</v>
      </c>
      <c r="D20" s="56" t="s">
        <v>101</v>
      </c>
      <c r="E20" s="11" t="s">
        <v>102</v>
      </c>
      <c r="F20" s="11" t="s">
        <v>23</v>
      </c>
      <c r="G20" s="14">
        <v>393038</v>
      </c>
      <c r="H20" s="84">
        <v>102027.45</v>
      </c>
      <c r="I20" s="94">
        <f t="shared" si="0"/>
        <v>0.25958673207170807</v>
      </c>
    </row>
    <row r="21" spans="1:9" ht="30.75" customHeight="1">
      <c r="A21" s="16" t="s">
        <v>35</v>
      </c>
      <c r="B21" s="11" t="s">
        <v>12</v>
      </c>
      <c r="C21" s="11" t="s">
        <v>30</v>
      </c>
      <c r="D21" s="56" t="s">
        <v>101</v>
      </c>
      <c r="E21" s="11" t="s">
        <v>36</v>
      </c>
      <c r="F21" s="11"/>
      <c r="G21" s="14">
        <f>G22</f>
        <v>816000</v>
      </c>
      <c r="H21" s="84">
        <f>H22</f>
        <v>149048.5</v>
      </c>
      <c r="I21" s="94">
        <f t="shared" si="0"/>
        <v>0.18265747549019609</v>
      </c>
    </row>
    <row r="22" spans="1:9" ht="30.75" customHeight="1">
      <c r="A22" s="16" t="s">
        <v>37</v>
      </c>
      <c r="B22" s="11" t="s">
        <v>12</v>
      </c>
      <c r="C22" s="11" t="s">
        <v>30</v>
      </c>
      <c r="D22" s="56" t="s">
        <v>101</v>
      </c>
      <c r="E22" s="11" t="s">
        <v>38</v>
      </c>
      <c r="F22" s="11"/>
      <c r="G22" s="14">
        <v>816000</v>
      </c>
      <c r="H22" s="14">
        <v>149048.5</v>
      </c>
      <c r="I22" s="94">
        <f t="shared" si="0"/>
        <v>0.18265747549019609</v>
      </c>
    </row>
    <row r="23" spans="1:9" ht="24" customHeight="1">
      <c r="A23" s="10" t="s">
        <v>39</v>
      </c>
      <c r="B23" s="11" t="s">
        <v>12</v>
      </c>
      <c r="C23" s="11" t="s">
        <v>30</v>
      </c>
      <c r="D23" s="56" t="s">
        <v>101</v>
      </c>
      <c r="E23" s="11" t="s">
        <v>28</v>
      </c>
      <c r="F23" s="11"/>
      <c r="G23" s="14">
        <f t="shared" ref="G23:H23" si="2">G24</f>
        <v>7000</v>
      </c>
      <c r="H23" s="84">
        <f t="shared" si="2"/>
        <v>0</v>
      </c>
      <c r="I23" s="94">
        <f t="shared" si="0"/>
        <v>0</v>
      </c>
    </row>
    <row r="24" spans="1:9" ht="19.5" customHeight="1">
      <c r="A24" s="10" t="s">
        <v>40</v>
      </c>
      <c r="B24" s="11" t="s">
        <v>12</v>
      </c>
      <c r="C24" s="11" t="s">
        <v>30</v>
      </c>
      <c r="D24" s="56" t="s">
        <v>101</v>
      </c>
      <c r="E24" s="11" t="s">
        <v>239</v>
      </c>
      <c r="F24" s="11"/>
      <c r="G24" s="14">
        <v>7000</v>
      </c>
      <c r="H24" s="84">
        <v>0</v>
      </c>
      <c r="I24" s="94">
        <f t="shared" si="0"/>
        <v>0</v>
      </c>
    </row>
    <row r="25" spans="1:9" ht="30.75" customHeight="1">
      <c r="A25" s="58" t="s">
        <v>103</v>
      </c>
      <c r="B25" s="54" t="s">
        <v>12</v>
      </c>
      <c r="C25" s="55" t="s">
        <v>30</v>
      </c>
      <c r="D25" s="56" t="s">
        <v>104</v>
      </c>
      <c r="E25" s="54" t="s">
        <v>99</v>
      </c>
      <c r="F25" s="60"/>
      <c r="G25" s="61">
        <f>G26</f>
        <v>509971</v>
      </c>
      <c r="H25" s="86">
        <f>H26</f>
        <v>211149.49</v>
      </c>
      <c r="I25" s="94">
        <f t="shared" si="0"/>
        <v>0.41404215141645306</v>
      </c>
    </row>
    <row r="26" spans="1:9" ht="65.25" customHeight="1">
      <c r="A26" s="58" t="s">
        <v>32</v>
      </c>
      <c r="B26" s="54" t="s">
        <v>12</v>
      </c>
      <c r="C26" s="55" t="s">
        <v>30</v>
      </c>
      <c r="D26" s="56" t="s">
        <v>104</v>
      </c>
      <c r="E26" s="56">
        <v>100</v>
      </c>
      <c r="F26" s="14"/>
      <c r="G26" s="14">
        <f>G27</f>
        <v>509971</v>
      </c>
      <c r="H26" s="84">
        <f>H27</f>
        <v>211149.49</v>
      </c>
      <c r="I26" s="94">
        <f t="shared" si="0"/>
        <v>0.41404215141645306</v>
      </c>
    </row>
    <row r="27" spans="1:9" ht="30.75" customHeight="1">
      <c r="A27" s="58" t="s">
        <v>25</v>
      </c>
      <c r="B27" s="54" t="s">
        <v>12</v>
      </c>
      <c r="C27" s="55" t="s">
        <v>30</v>
      </c>
      <c r="D27" s="56" t="s">
        <v>104</v>
      </c>
      <c r="E27" s="56">
        <v>120</v>
      </c>
      <c r="F27" s="14"/>
      <c r="G27" s="14">
        <f>G28+G29</f>
        <v>509971</v>
      </c>
      <c r="H27" s="84">
        <f>H28+H29</f>
        <v>211149.49</v>
      </c>
      <c r="I27" s="94">
        <f t="shared" si="0"/>
        <v>0.41404215141645306</v>
      </c>
    </row>
    <row r="28" spans="1:9" ht="23.25" customHeight="1">
      <c r="A28" s="10" t="s">
        <v>33</v>
      </c>
      <c r="B28" s="11" t="s">
        <v>12</v>
      </c>
      <c r="C28" s="11" t="s">
        <v>30</v>
      </c>
      <c r="D28" s="56" t="s">
        <v>104</v>
      </c>
      <c r="E28" s="11" t="s">
        <v>20</v>
      </c>
      <c r="F28" s="11" t="s">
        <v>21</v>
      </c>
      <c r="G28" s="14">
        <v>391681</v>
      </c>
      <c r="H28" s="84">
        <v>163101</v>
      </c>
      <c r="I28" s="94">
        <f t="shared" si="0"/>
        <v>0.4164128461681828</v>
      </c>
    </row>
    <row r="29" spans="1:9" ht="21.75" customHeight="1">
      <c r="A29" s="10" t="s">
        <v>34</v>
      </c>
      <c r="B29" s="11" t="s">
        <v>12</v>
      </c>
      <c r="C29" s="11" t="s">
        <v>30</v>
      </c>
      <c r="D29" s="56" t="s">
        <v>104</v>
      </c>
      <c r="E29" s="11" t="s">
        <v>102</v>
      </c>
      <c r="F29" s="11" t="s">
        <v>23</v>
      </c>
      <c r="G29" s="14">
        <v>118290</v>
      </c>
      <c r="H29" s="84">
        <v>48048.49</v>
      </c>
      <c r="I29" s="94">
        <f t="shared" si="0"/>
        <v>0.40619232394961535</v>
      </c>
    </row>
    <row r="30" spans="1:9" ht="21.75" customHeight="1">
      <c r="A30" s="13" t="s">
        <v>250</v>
      </c>
      <c r="B30" s="17" t="s">
        <v>12</v>
      </c>
      <c r="C30" s="17" t="s">
        <v>251</v>
      </c>
      <c r="D30" s="11" t="s">
        <v>252</v>
      </c>
      <c r="E30" s="11"/>
      <c r="F30" s="132" t="s">
        <v>253</v>
      </c>
      <c r="G30" s="133">
        <f>G31</f>
        <v>100619</v>
      </c>
      <c r="H30" s="133">
        <f>H31</f>
        <v>0</v>
      </c>
      <c r="I30" s="94">
        <f t="shared" si="0"/>
        <v>0</v>
      </c>
    </row>
    <row r="31" spans="1:9" ht="39" customHeight="1">
      <c r="A31" s="10" t="s">
        <v>254</v>
      </c>
      <c r="B31" s="11" t="s">
        <v>12</v>
      </c>
      <c r="C31" s="11" t="s">
        <v>255</v>
      </c>
      <c r="D31" s="11" t="s">
        <v>252</v>
      </c>
      <c r="E31" s="11"/>
      <c r="F31" s="133"/>
      <c r="G31" s="133">
        <f>G32</f>
        <v>100619</v>
      </c>
      <c r="H31" s="84"/>
      <c r="I31" s="94">
        <f t="shared" si="0"/>
        <v>0</v>
      </c>
    </row>
    <row r="32" spans="1:9" ht="29.25" customHeight="1">
      <c r="A32" s="10" t="s">
        <v>25</v>
      </c>
      <c r="B32" s="11" t="s">
        <v>12</v>
      </c>
      <c r="C32" s="11" t="s">
        <v>255</v>
      </c>
      <c r="D32" s="11" t="s">
        <v>252</v>
      </c>
      <c r="E32" s="11" t="s">
        <v>17</v>
      </c>
      <c r="F32" s="133"/>
      <c r="G32" s="133">
        <f>G33</f>
        <v>100619</v>
      </c>
      <c r="H32" s="84"/>
      <c r="I32" s="94">
        <f t="shared" si="0"/>
        <v>0</v>
      </c>
    </row>
    <row r="33" spans="1:9" ht="37.5" customHeight="1">
      <c r="A33" s="10" t="s">
        <v>25</v>
      </c>
      <c r="B33" s="11" t="s">
        <v>12</v>
      </c>
      <c r="C33" s="11" t="s">
        <v>255</v>
      </c>
      <c r="D33" s="11" t="s">
        <v>252</v>
      </c>
      <c r="E33" s="11" t="s">
        <v>18</v>
      </c>
      <c r="F33" s="133"/>
      <c r="G33" s="133">
        <v>100619</v>
      </c>
      <c r="H33" s="84"/>
      <c r="I33" s="94">
        <f t="shared" si="0"/>
        <v>0</v>
      </c>
    </row>
    <row r="34" spans="1:9" ht="30.75" customHeight="1">
      <c r="A34" s="13" t="s">
        <v>26</v>
      </c>
      <c r="B34" s="17" t="s">
        <v>12</v>
      </c>
      <c r="C34" s="17" t="s">
        <v>27</v>
      </c>
      <c r="D34" s="17"/>
      <c r="E34" s="17"/>
      <c r="F34" s="17"/>
      <c r="G34" s="62">
        <f t="shared" ref="G34:H37" si="3">G35</f>
        <v>9000</v>
      </c>
      <c r="H34" s="87">
        <f t="shared" si="3"/>
        <v>0</v>
      </c>
      <c r="I34" s="94">
        <f t="shared" si="0"/>
        <v>0</v>
      </c>
    </row>
    <row r="35" spans="1:9" ht="45" customHeight="1">
      <c r="A35" s="10" t="s">
        <v>15</v>
      </c>
      <c r="B35" s="54" t="s">
        <v>12</v>
      </c>
      <c r="C35" s="55" t="s">
        <v>27</v>
      </c>
      <c r="D35" s="56" t="s">
        <v>93</v>
      </c>
      <c r="E35" s="56"/>
      <c r="F35" s="11"/>
      <c r="G35" s="19">
        <f t="shared" si="3"/>
        <v>9000</v>
      </c>
      <c r="H35" s="85">
        <f t="shared" si="3"/>
        <v>0</v>
      </c>
      <c r="I35" s="94">
        <f t="shared" si="0"/>
        <v>0</v>
      </c>
    </row>
    <row r="36" spans="1:9" ht="50.25" customHeight="1">
      <c r="A36" s="63" t="s">
        <v>105</v>
      </c>
      <c r="B36" s="54" t="s">
        <v>12</v>
      </c>
      <c r="C36" s="55" t="s">
        <v>27</v>
      </c>
      <c r="D36" s="56" t="s">
        <v>96</v>
      </c>
      <c r="E36" s="56"/>
      <c r="F36" s="11"/>
      <c r="G36" s="19">
        <f t="shared" si="3"/>
        <v>9000</v>
      </c>
      <c r="H36" s="85">
        <f t="shared" si="3"/>
        <v>0</v>
      </c>
      <c r="I36" s="94">
        <f t="shared" si="0"/>
        <v>0</v>
      </c>
    </row>
    <row r="37" spans="1:9" ht="20.25" customHeight="1">
      <c r="A37" s="58" t="s">
        <v>106</v>
      </c>
      <c r="B37" s="54" t="s">
        <v>12</v>
      </c>
      <c r="C37" s="55" t="s">
        <v>27</v>
      </c>
      <c r="D37" s="56" t="s">
        <v>107</v>
      </c>
      <c r="E37" s="54" t="s">
        <v>99</v>
      </c>
      <c r="F37" s="11"/>
      <c r="G37" s="14">
        <f t="shared" si="3"/>
        <v>9000</v>
      </c>
      <c r="H37" s="84">
        <f t="shared" si="3"/>
        <v>0</v>
      </c>
      <c r="I37" s="94">
        <f t="shared" si="0"/>
        <v>0</v>
      </c>
    </row>
    <row r="38" spans="1:9" ht="22.5" customHeight="1">
      <c r="A38" s="58" t="s">
        <v>39</v>
      </c>
      <c r="B38" s="54" t="s">
        <v>12</v>
      </c>
      <c r="C38" s="55" t="s">
        <v>27</v>
      </c>
      <c r="D38" s="56" t="s">
        <v>107</v>
      </c>
      <c r="E38" s="56">
        <v>800</v>
      </c>
      <c r="F38" s="11"/>
      <c r="G38" s="14">
        <v>9000</v>
      </c>
      <c r="H38" s="84">
        <v>0</v>
      </c>
      <c r="I38" s="94">
        <f t="shared" si="0"/>
        <v>0</v>
      </c>
    </row>
    <row r="39" spans="1:9" ht="23.25" customHeight="1">
      <c r="A39" s="13" t="s">
        <v>41</v>
      </c>
      <c r="B39" s="17" t="s">
        <v>12</v>
      </c>
      <c r="C39" s="17" t="s">
        <v>42</v>
      </c>
      <c r="D39" s="17"/>
      <c r="E39" s="17"/>
      <c r="F39" s="17"/>
      <c r="G39" s="28">
        <f t="shared" ref="G39:H41" si="4">G40</f>
        <v>255000</v>
      </c>
      <c r="H39" s="82">
        <f t="shared" si="4"/>
        <v>15090</v>
      </c>
      <c r="I39" s="94">
        <f t="shared" si="0"/>
        <v>5.9176470588235296E-2</v>
      </c>
    </row>
    <row r="40" spans="1:9" ht="49.5" customHeight="1">
      <c r="A40" s="10" t="s">
        <v>15</v>
      </c>
      <c r="B40" s="54" t="s">
        <v>12</v>
      </c>
      <c r="C40" s="55" t="s">
        <v>42</v>
      </c>
      <c r="D40" s="56" t="s">
        <v>93</v>
      </c>
      <c r="E40" s="56"/>
      <c r="F40" s="11"/>
      <c r="G40" s="14">
        <f t="shared" si="4"/>
        <v>255000</v>
      </c>
      <c r="H40" s="84">
        <f t="shared" si="4"/>
        <v>15090</v>
      </c>
      <c r="I40" s="94">
        <f t="shared" si="0"/>
        <v>5.9176470588235296E-2</v>
      </c>
    </row>
    <row r="41" spans="1:9" ht="45.75" customHeight="1">
      <c r="A41" s="59" t="s">
        <v>108</v>
      </c>
      <c r="B41" s="54" t="s">
        <v>12</v>
      </c>
      <c r="C41" s="55" t="s">
        <v>42</v>
      </c>
      <c r="D41" s="56" t="s">
        <v>96</v>
      </c>
      <c r="E41" s="56"/>
      <c r="F41" s="21"/>
      <c r="G41" s="19">
        <f t="shared" si="4"/>
        <v>255000</v>
      </c>
      <c r="H41" s="85">
        <f t="shared" si="4"/>
        <v>15090</v>
      </c>
      <c r="I41" s="94">
        <f t="shared" si="0"/>
        <v>5.9176470588235296E-2</v>
      </c>
    </row>
    <row r="42" spans="1:9" ht="30.75" customHeight="1">
      <c r="A42" s="16" t="s">
        <v>43</v>
      </c>
      <c r="B42" s="54" t="s">
        <v>12</v>
      </c>
      <c r="C42" s="55" t="s">
        <v>42</v>
      </c>
      <c r="D42" s="56" t="s">
        <v>109</v>
      </c>
      <c r="E42" s="54" t="s">
        <v>99</v>
      </c>
      <c r="F42" s="21"/>
      <c r="G42" s="19">
        <f>G43+G45</f>
        <v>255000</v>
      </c>
      <c r="H42" s="85">
        <f>H43+H45</f>
        <v>15090</v>
      </c>
      <c r="I42" s="94">
        <f t="shared" si="0"/>
        <v>5.9176470588235296E-2</v>
      </c>
    </row>
    <row r="43" spans="1:9" ht="30.75" customHeight="1">
      <c r="A43" s="16" t="s">
        <v>35</v>
      </c>
      <c r="B43" s="54" t="s">
        <v>12</v>
      </c>
      <c r="C43" s="55" t="s">
        <v>42</v>
      </c>
      <c r="D43" s="56" t="s">
        <v>109</v>
      </c>
      <c r="E43" s="56">
        <v>200</v>
      </c>
      <c r="F43" s="21"/>
      <c r="G43" s="14">
        <f>G44</f>
        <v>250000</v>
      </c>
      <c r="H43" s="14">
        <f>H44</f>
        <v>15090</v>
      </c>
      <c r="I43" s="94">
        <f t="shared" si="0"/>
        <v>6.0359999999999997E-2</v>
      </c>
    </row>
    <row r="44" spans="1:9" ht="30.75" customHeight="1">
      <c r="A44" s="16" t="s">
        <v>37</v>
      </c>
      <c r="B44" s="54" t="s">
        <v>12</v>
      </c>
      <c r="C44" s="55" t="s">
        <v>42</v>
      </c>
      <c r="D44" s="56" t="s">
        <v>109</v>
      </c>
      <c r="E44" s="56">
        <v>240</v>
      </c>
      <c r="F44" s="21"/>
      <c r="G44" s="14">
        <v>250000</v>
      </c>
      <c r="H44" s="84">
        <v>15090</v>
      </c>
      <c r="I44" s="94">
        <f t="shared" si="0"/>
        <v>6.0359999999999997E-2</v>
      </c>
    </row>
    <row r="45" spans="1:9" ht="30.75" customHeight="1">
      <c r="A45" s="16" t="s">
        <v>37</v>
      </c>
      <c r="B45" s="21" t="s">
        <v>44</v>
      </c>
      <c r="C45" s="21" t="s">
        <v>42</v>
      </c>
      <c r="D45" s="56" t="s">
        <v>109</v>
      </c>
      <c r="E45" s="21" t="s">
        <v>240</v>
      </c>
      <c r="F45" s="21"/>
      <c r="G45" s="14">
        <v>5000</v>
      </c>
      <c r="H45" s="84">
        <v>0</v>
      </c>
      <c r="I45" s="94">
        <f t="shared" si="0"/>
        <v>0</v>
      </c>
    </row>
    <row r="46" spans="1:9" ht="30.75" customHeight="1">
      <c r="A46" s="136" t="s">
        <v>256</v>
      </c>
      <c r="B46" s="137" t="s">
        <v>44</v>
      </c>
      <c r="C46" s="137" t="s">
        <v>42</v>
      </c>
      <c r="D46" s="138" t="s">
        <v>257</v>
      </c>
      <c r="E46" s="137" t="s">
        <v>99</v>
      </c>
      <c r="F46" s="137" t="s">
        <v>258</v>
      </c>
      <c r="G46" s="139">
        <f>G47</f>
        <v>47000</v>
      </c>
      <c r="H46" s="133">
        <f>H47</f>
        <v>0</v>
      </c>
      <c r="I46" s="94">
        <f t="shared" si="0"/>
        <v>0</v>
      </c>
    </row>
    <row r="47" spans="1:9" ht="30.75" customHeight="1">
      <c r="A47" s="16" t="s">
        <v>35</v>
      </c>
      <c r="B47" s="134" t="s">
        <v>44</v>
      </c>
      <c r="C47" s="134" t="s">
        <v>42</v>
      </c>
      <c r="D47" s="135" t="s">
        <v>257</v>
      </c>
      <c r="E47" s="134" t="s">
        <v>36</v>
      </c>
      <c r="F47" s="134"/>
      <c r="G47" s="133">
        <f>G48</f>
        <v>47000</v>
      </c>
      <c r="H47" s="84"/>
      <c r="I47" s="94">
        <f t="shared" si="0"/>
        <v>0</v>
      </c>
    </row>
    <row r="48" spans="1:9" ht="30.75" customHeight="1">
      <c r="A48" s="16" t="s">
        <v>37</v>
      </c>
      <c r="B48" s="134" t="s">
        <v>44</v>
      </c>
      <c r="C48" s="134" t="s">
        <v>42</v>
      </c>
      <c r="D48" s="135" t="s">
        <v>257</v>
      </c>
      <c r="E48" s="134" t="s">
        <v>259</v>
      </c>
      <c r="F48" s="134"/>
      <c r="G48" s="133">
        <v>47000</v>
      </c>
      <c r="H48" s="84"/>
      <c r="I48" s="94">
        <f t="shared" si="0"/>
        <v>0</v>
      </c>
    </row>
    <row r="49" spans="1:9" ht="24.75" customHeight="1">
      <c r="A49" s="13" t="s">
        <v>45</v>
      </c>
      <c r="B49" s="17" t="s">
        <v>12</v>
      </c>
      <c r="C49" s="17" t="s">
        <v>46</v>
      </c>
      <c r="D49" s="17"/>
      <c r="E49" s="17"/>
      <c r="F49" s="17"/>
      <c r="G49" s="20">
        <f t="shared" ref="G49:H51" si="5">G50</f>
        <v>87848</v>
      </c>
      <c r="H49" s="88">
        <f t="shared" si="5"/>
        <v>15645.85</v>
      </c>
      <c r="I49" s="94">
        <f t="shared" si="0"/>
        <v>0.17810137965576905</v>
      </c>
    </row>
    <row r="50" spans="1:9" ht="30.75" customHeight="1">
      <c r="A50" s="10" t="s">
        <v>47</v>
      </c>
      <c r="B50" s="11" t="s">
        <v>12</v>
      </c>
      <c r="C50" s="11" t="s">
        <v>48</v>
      </c>
      <c r="D50" s="56"/>
      <c r="E50" s="11"/>
      <c r="F50" s="11"/>
      <c r="G50" s="14">
        <f t="shared" si="5"/>
        <v>87848</v>
      </c>
      <c r="H50" s="84">
        <f t="shared" si="5"/>
        <v>15645.85</v>
      </c>
      <c r="I50" s="94">
        <f t="shared" si="0"/>
        <v>0.17810137965576905</v>
      </c>
    </row>
    <row r="51" spans="1:9" ht="30.75" customHeight="1">
      <c r="A51" s="63" t="s">
        <v>110</v>
      </c>
      <c r="B51" s="54" t="s">
        <v>111</v>
      </c>
      <c r="C51" s="55" t="s">
        <v>48</v>
      </c>
      <c r="D51" s="56" t="s">
        <v>112</v>
      </c>
      <c r="E51" s="11"/>
      <c r="F51" s="11"/>
      <c r="G51" s="14">
        <f t="shared" si="5"/>
        <v>87848</v>
      </c>
      <c r="H51" s="84">
        <f t="shared" si="5"/>
        <v>15645.85</v>
      </c>
      <c r="I51" s="94">
        <f t="shared" si="0"/>
        <v>0.17810137965576905</v>
      </c>
    </row>
    <row r="52" spans="1:9" ht="30.75" customHeight="1">
      <c r="A52" s="16" t="s">
        <v>49</v>
      </c>
      <c r="B52" s="11" t="s">
        <v>12</v>
      </c>
      <c r="C52" s="11" t="s">
        <v>48</v>
      </c>
      <c r="D52" s="11" t="s">
        <v>113</v>
      </c>
      <c r="E52" s="11" t="s">
        <v>99</v>
      </c>
      <c r="F52" s="11"/>
      <c r="G52" s="14">
        <f>G53+G57</f>
        <v>87848</v>
      </c>
      <c r="H52" s="84">
        <f>H53+H57</f>
        <v>15645.85</v>
      </c>
      <c r="I52" s="94">
        <f t="shared" si="0"/>
        <v>0.17810137965576905</v>
      </c>
    </row>
    <row r="53" spans="1:9" ht="30.75" customHeight="1">
      <c r="A53" s="10" t="s">
        <v>16</v>
      </c>
      <c r="B53" s="11" t="s">
        <v>12</v>
      </c>
      <c r="C53" s="11" t="s">
        <v>48</v>
      </c>
      <c r="D53" s="11" t="s">
        <v>113</v>
      </c>
      <c r="E53" s="11" t="s">
        <v>17</v>
      </c>
      <c r="F53" s="11"/>
      <c r="G53" s="14">
        <f>G54</f>
        <v>71122</v>
      </c>
      <c r="H53" s="84">
        <f>H54</f>
        <v>15645.85</v>
      </c>
      <c r="I53" s="94">
        <f t="shared" si="0"/>
        <v>0.21998608025646074</v>
      </c>
    </row>
    <row r="54" spans="1:9" ht="30.75" customHeight="1">
      <c r="A54" s="16" t="s">
        <v>25</v>
      </c>
      <c r="B54" s="11" t="s">
        <v>12</v>
      </c>
      <c r="C54" s="11" t="s">
        <v>48</v>
      </c>
      <c r="D54" s="11" t="s">
        <v>113</v>
      </c>
      <c r="E54" s="11" t="s">
        <v>18</v>
      </c>
      <c r="F54" s="11"/>
      <c r="G54" s="14">
        <f>G55+G56</f>
        <v>71122</v>
      </c>
      <c r="H54" s="84">
        <f>H55+H56</f>
        <v>15645.85</v>
      </c>
      <c r="I54" s="94">
        <f t="shared" si="0"/>
        <v>0.21998608025646074</v>
      </c>
    </row>
    <row r="55" spans="1:9" ht="23.25" customHeight="1">
      <c r="A55" s="10" t="s">
        <v>19</v>
      </c>
      <c r="B55" s="11" t="s">
        <v>12</v>
      </c>
      <c r="C55" s="11" t="s">
        <v>48</v>
      </c>
      <c r="D55" s="11" t="s">
        <v>113</v>
      </c>
      <c r="E55" s="11" t="s">
        <v>20</v>
      </c>
      <c r="F55" s="11" t="s">
        <v>21</v>
      </c>
      <c r="G55" s="14">
        <v>54625</v>
      </c>
      <c r="H55" s="84">
        <v>12016.76</v>
      </c>
      <c r="I55" s="94">
        <f t="shared" si="0"/>
        <v>0.21998645308924486</v>
      </c>
    </row>
    <row r="56" spans="1:9" ht="27" customHeight="1">
      <c r="A56" s="10" t="s">
        <v>22</v>
      </c>
      <c r="B56" s="11" t="s">
        <v>12</v>
      </c>
      <c r="C56" s="11" t="s">
        <v>48</v>
      </c>
      <c r="D56" s="11" t="s">
        <v>113</v>
      </c>
      <c r="E56" s="11" t="s">
        <v>102</v>
      </c>
      <c r="F56" s="11" t="s">
        <v>23</v>
      </c>
      <c r="G56" s="14">
        <v>16497</v>
      </c>
      <c r="H56" s="84">
        <v>3629.09</v>
      </c>
      <c r="I56" s="94">
        <f t="shared" si="0"/>
        <v>0.21998484572952659</v>
      </c>
    </row>
    <row r="57" spans="1:9" ht="30.75" customHeight="1">
      <c r="A57" s="16" t="s">
        <v>35</v>
      </c>
      <c r="B57" s="11" t="s">
        <v>12</v>
      </c>
      <c r="C57" s="11" t="s">
        <v>48</v>
      </c>
      <c r="D57" s="11" t="s">
        <v>113</v>
      </c>
      <c r="E57" s="11" t="s">
        <v>36</v>
      </c>
      <c r="F57" s="11"/>
      <c r="G57" s="14">
        <f>G58</f>
        <v>16726</v>
      </c>
      <c r="H57" s="84">
        <f>H58</f>
        <v>0</v>
      </c>
      <c r="I57" s="94">
        <f t="shared" si="0"/>
        <v>0</v>
      </c>
    </row>
    <row r="58" spans="1:9" ht="30.75" customHeight="1">
      <c r="A58" s="16" t="s">
        <v>37</v>
      </c>
      <c r="B58" s="11" t="s">
        <v>12</v>
      </c>
      <c r="C58" s="11" t="s">
        <v>48</v>
      </c>
      <c r="D58" s="11" t="s">
        <v>113</v>
      </c>
      <c r="E58" s="11" t="s">
        <v>38</v>
      </c>
      <c r="F58" s="11"/>
      <c r="G58" s="14">
        <v>16726</v>
      </c>
      <c r="H58" s="84">
        <v>0</v>
      </c>
      <c r="I58" s="94">
        <f t="shared" si="0"/>
        <v>0</v>
      </c>
    </row>
    <row r="59" spans="1:9" ht="30.75" customHeight="1">
      <c r="A59" s="13" t="s">
        <v>50</v>
      </c>
      <c r="B59" s="17" t="s">
        <v>12</v>
      </c>
      <c r="C59" s="17" t="s">
        <v>51</v>
      </c>
      <c r="D59" s="17"/>
      <c r="E59" s="17"/>
      <c r="F59" s="17"/>
      <c r="G59" s="22">
        <f>G60</f>
        <v>409376.07999999996</v>
      </c>
      <c r="H59" s="89">
        <f>H60</f>
        <v>40591.9</v>
      </c>
      <c r="I59" s="94">
        <f t="shared" si="0"/>
        <v>9.9155524670615849E-2</v>
      </c>
    </row>
    <row r="60" spans="1:9" ht="41.25" customHeight="1">
      <c r="A60" s="23" t="s">
        <v>52</v>
      </c>
      <c r="B60" s="11" t="s">
        <v>12</v>
      </c>
      <c r="C60" s="11" t="s">
        <v>53</v>
      </c>
      <c r="D60" s="11"/>
      <c r="E60" s="11"/>
      <c r="F60" s="11"/>
      <c r="G60" s="19">
        <f>G61</f>
        <v>409376.07999999996</v>
      </c>
      <c r="H60" s="85">
        <f>H61</f>
        <v>40591.9</v>
      </c>
      <c r="I60" s="94">
        <f t="shared" si="0"/>
        <v>9.9155524670615849E-2</v>
      </c>
    </row>
    <row r="61" spans="1:9" ht="43.5" customHeight="1">
      <c r="A61" s="10" t="s">
        <v>54</v>
      </c>
      <c r="B61" s="11" t="s">
        <v>12</v>
      </c>
      <c r="C61" s="11" t="s">
        <v>53</v>
      </c>
      <c r="D61" s="11" t="s">
        <v>114</v>
      </c>
      <c r="E61" s="11"/>
      <c r="F61" s="11"/>
      <c r="G61" s="19">
        <f>G62+G66</f>
        <v>409376.07999999996</v>
      </c>
      <c r="H61" s="85">
        <f>H62+H66</f>
        <v>40591.9</v>
      </c>
      <c r="I61" s="94">
        <f t="shared" si="0"/>
        <v>9.9155524670615849E-2</v>
      </c>
    </row>
    <row r="62" spans="1:9" ht="30.75" customHeight="1">
      <c r="A62" s="64" t="s">
        <v>115</v>
      </c>
      <c r="B62" s="65" t="s">
        <v>12</v>
      </c>
      <c r="C62" s="65" t="s">
        <v>53</v>
      </c>
      <c r="D62" s="66" t="s">
        <v>116</v>
      </c>
      <c r="E62" s="11" t="s">
        <v>99</v>
      </c>
      <c r="F62" s="11"/>
      <c r="G62" s="19">
        <f>G64</f>
        <v>160000</v>
      </c>
      <c r="H62" s="85">
        <f>H64</f>
        <v>0</v>
      </c>
      <c r="I62" s="94">
        <f t="shared" si="0"/>
        <v>0</v>
      </c>
    </row>
    <row r="63" spans="1:9" ht="30.75" customHeight="1">
      <c r="A63" s="67" t="s">
        <v>117</v>
      </c>
      <c r="B63" s="68" t="s">
        <v>12</v>
      </c>
      <c r="C63" s="68" t="s">
        <v>53</v>
      </c>
      <c r="D63" s="69" t="s">
        <v>118</v>
      </c>
      <c r="E63" s="11"/>
      <c r="F63" s="11"/>
      <c r="G63" s="19">
        <f>G64</f>
        <v>160000</v>
      </c>
      <c r="H63" s="85">
        <f>H64</f>
        <v>0</v>
      </c>
      <c r="I63" s="94">
        <f t="shared" si="0"/>
        <v>0</v>
      </c>
    </row>
    <row r="64" spans="1:9" ht="30.75" customHeight="1">
      <c r="A64" s="10" t="s">
        <v>35</v>
      </c>
      <c r="B64" s="11" t="s">
        <v>12</v>
      </c>
      <c r="C64" s="11" t="s">
        <v>53</v>
      </c>
      <c r="D64" s="69" t="s">
        <v>118</v>
      </c>
      <c r="E64" s="11" t="s">
        <v>36</v>
      </c>
      <c r="F64" s="11"/>
      <c r="G64" s="14">
        <f>G65</f>
        <v>160000</v>
      </c>
      <c r="H64" s="84">
        <f>H65</f>
        <v>0</v>
      </c>
      <c r="I64" s="94">
        <f t="shared" si="0"/>
        <v>0</v>
      </c>
    </row>
    <row r="65" spans="1:9" ht="30.75" customHeight="1">
      <c r="A65" s="16" t="s">
        <v>37</v>
      </c>
      <c r="B65" s="11" t="s">
        <v>12</v>
      </c>
      <c r="C65" s="11" t="s">
        <v>53</v>
      </c>
      <c r="D65" s="69" t="s">
        <v>118</v>
      </c>
      <c r="E65" s="21" t="s">
        <v>38</v>
      </c>
      <c r="F65" s="21"/>
      <c r="G65" s="14">
        <v>160000</v>
      </c>
      <c r="H65" s="84">
        <v>0</v>
      </c>
      <c r="I65" s="94">
        <f t="shared" si="0"/>
        <v>0</v>
      </c>
    </row>
    <row r="66" spans="1:9" ht="30.75" customHeight="1">
      <c r="A66" s="10" t="s">
        <v>119</v>
      </c>
      <c r="B66" s="11" t="s">
        <v>12</v>
      </c>
      <c r="C66" s="11" t="s">
        <v>53</v>
      </c>
      <c r="D66" s="69" t="s">
        <v>120</v>
      </c>
      <c r="E66" s="11" t="s">
        <v>99</v>
      </c>
      <c r="F66" s="21"/>
      <c r="G66" s="14">
        <f t="shared" ref="G66:H67" si="6">G67</f>
        <v>249376.08</v>
      </c>
      <c r="H66" s="84">
        <f t="shared" si="6"/>
        <v>40591.9</v>
      </c>
      <c r="I66" s="94">
        <f t="shared" si="0"/>
        <v>0.16277383139553722</v>
      </c>
    </row>
    <row r="67" spans="1:9" ht="30.75" customHeight="1">
      <c r="A67" s="10" t="s">
        <v>35</v>
      </c>
      <c r="B67" s="11" t="s">
        <v>12</v>
      </c>
      <c r="C67" s="11" t="s">
        <v>53</v>
      </c>
      <c r="D67" s="69" t="s">
        <v>120</v>
      </c>
      <c r="E67" s="11" t="s">
        <v>36</v>
      </c>
      <c r="F67" s="21"/>
      <c r="G67" s="14">
        <f t="shared" si="6"/>
        <v>249376.08</v>
      </c>
      <c r="H67" s="84">
        <f t="shared" si="6"/>
        <v>40591.9</v>
      </c>
      <c r="I67" s="94">
        <f t="shared" si="0"/>
        <v>0.16277383139553722</v>
      </c>
    </row>
    <row r="68" spans="1:9" ht="30.75" customHeight="1">
      <c r="A68" s="16" t="s">
        <v>37</v>
      </c>
      <c r="B68" s="11" t="s">
        <v>12</v>
      </c>
      <c r="C68" s="11" t="s">
        <v>53</v>
      </c>
      <c r="D68" s="69" t="s">
        <v>120</v>
      </c>
      <c r="E68" s="21" t="s">
        <v>38</v>
      </c>
      <c r="F68" s="21"/>
      <c r="G68" s="14">
        <v>249376.08</v>
      </c>
      <c r="H68" s="84">
        <v>40591.9</v>
      </c>
      <c r="I68" s="94">
        <f t="shared" si="0"/>
        <v>0.16277383139553722</v>
      </c>
    </row>
    <row r="69" spans="1:9" ht="23.25" customHeight="1">
      <c r="A69" s="13" t="s">
        <v>55</v>
      </c>
      <c r="B69" s="17" t="s">
        <v>12</v>
      </c>
      <c r="C69" s="17" t="s">
        <v>56</v>
      </c>
      <c r="D69" s="17"/>
      <c r="E69" s="17"/>
      <c r="F69" s="17"/>
      <c r="G69" s="20">
        <f t="shared" ref="G69:H75" si="7">G70</f>
        <v>1563280.81</v>
      </c>
      <c r="H69" s="88">
        <f t="shared" si="7"/>
        <v>53382</v>
      </c>
      <c r="I69" s="94">
        <f t="shared" si="0"/>
        <v>3.4147415907958341E-2</v>
      </c>
    </row>
    <row r="70" spans="1:9" ht="23.25" customHeight="1">
      <c r="A70" s="10" t="s">
        <v>57</v>
      </c>
      <c r="B70" s="11" t="s">
        <v>12</v>
      </c>
      <c r="C70" s="11" t="s">
        <v>58</v>
      </c>
      <c r="D70" s="11"/>
      <c r="E70" s="11"/>
      <c r="F70" s="11"/>
      <c r="G70" s="14">
        <f t="shared" si="7"/>
        <v>1563280.81</v>
      </c>
      <c r="H70" s="84">
        <f t="shared" si="7"/>
        <v>53382</v>
      </c>
      <c r="I70" s="94">
        <f t="shared" si="0"/>
        <v>3.4147415907958341E-2</v>
      </c>
    </row>
    <row r="71" spans="1:9" ht="30.75" customHeight="1">
      <c r="A71" s="67" t="s">
        <v>121</v>
      </c>
      <c r="B71" s="68" t="s">
        <v>12</v>
      </c>
      <c r="C71" s="68" t="s">
        <v>58</v>
      </c>
      <c r="D71" s="69" t="s">
        <v>122</v>
      </c>
      <c r="E71" s="11"/>
      <c r="F71" s="11"/>
      <c r="G71" s="14">
        <f t="shared" si="7"/>
        <v>1563280.81</v>
      </c>
      <c r="H71" s="84">
        <f t="shared" si="7"/>
        <v>53382</v>
      </c>
      <c r="I71" s="94">
        <f t="shared" si="0"/>
        <v>3.4147415907958341E-2</v>
      </c>
    </row>
    <row r="72" spans="1:9" ht="43.5" customHeight="1">
      <c r="A72" s="58" t="s">
        <v>123</v>
      </c>
      <c r="B72" s="68" t="s">
        <v>44</v>
      </c>
      <c r="C72" s="68" t="s">
        <v>58</v>
      </c>
      <c r="D72" s="69" t="s">
        <v>195</v>
      </c>
      <c r="E72" s="21" t="s">
        <v>99</v>
      </c>
      <c r="F72" s="21"/>
      <c r="G72" s="14">
        <f>G73</f>
        <v>1563280.81</v>
      </c>
      <c r="H72" s="84">
        <f>H73+H80</f>
        <v>53382</v>
      </c>
      <c r="I72" s="94">
        <f t="shared" si="0"/>
        <v>3.4147415907958341E-2</v>
      </c>
    </row>
    <row r="73" spans="1:9" ht="28.5" customHeight="1">
      <c r="A73" s="63" t="s">
        <v>124</v>
      </c>
      <c r="B73" s="54" t="s">
        <v>12</v>
      </c>
      <c r="C73" s="55" t="s">
        <v>58</v>
      </c>
      <c r="D73" s="56" t="s">
        <v>195</v>
      </c>
      <c r="E73" s="21"/>
      <c r="F73" s="21"/>
      <c r="G73" s="14">
        <f>G74+G77+G80+G84</f>
        <v>1563280.81</v>
      </c>
      <c r="H73" s="14">
        <f>H74+H77+H80+H84</f>
        <v>53382</v>
      </c>
      <c r="I73" s="94">
        <f t="shared" si="0"/>
        <v>3.4147415907958341E-2</v>
      </c>
    </row>
    <row r="74" spans="1:9" ht="18" customHeight="1">
      <c r="A74" s="70" t="s">
        <v>125</v>
      </c>
      <c r="B74" s="68" t="s">
        <v>44</v>
      </c>
      <c r="C74" s="68" t="s">
        <v>58</v>
      </c>
      <c r="D74" s="69" t="s">
        <v>196</v>
      </c>
      <c r="E74" s="21" t="s">
        <v>99</v>
      </c>
      <c r="F74" s="21"/>
      <c r="G74" s="14">
        <f>G75</f>
        <v>783680.81</v>
      </c>
      <c r="H74" s="14">
        <f>H75</f>
        <v>53382</v>
      </c>
      <c r="I74" s="94">
        <f t="shared" si="0"/>
        <v>6.8117018202857357E-2</v>
      </c>
    </row>
    <row r="75" spans="1:9" ht="30.75" customHeight="1">
      <c r="A75" s="16" t="s">
        <v>35</v>
      </c>
      <c r="B75" s="11" t="s">
        <v>12</v>
      </c>
      <c r="C75" s="11" t="s">
        <v>58</v>
      </c>
      <c r="D75" s="69" t="s">
        <v>126</v>
      </c>
      <c r="E75" s="21" t="s">
        <v>36</v>
      </c>
      <c r="F75" s="21"/>
      <c r="G75" s="14">
        <f t="shared" si="7"/>
        <v>783680.81</v>
      </c>
      <c r="H75" s="84">
        <f t="shared" si="7"/>
        <v>53382</v>
      </c>
      <c r="I75" s="94">
        <f t="shared" si="0"/>
        <v>6.8117018202857357E-2</v>
      </c>
    </row>
    <row r="76" spans="1:9" ht="30.75" customHeight="1">
      <c r="A76" s="16" t="s">
        <v>37</v>
      </c>
      <c r="B76" s="11" t="s">
        <v>12</v>
      </c>
      <c r="C76" s="11" t="s">
        <v>58</v>
      </c>
      <c r="D76" s="69" t="s">
        <v>196</v>
      </c>
      <c r="E76" s="21" t="s">
        <v>38</v>
      </c>
      <c r="F76" s="21"/>
      <c r="G76" s="14">
        <v>783680.81</v>
      </c>
      <c r="H76" s="84">
        <v>53382</v>
      </c>
      <c r="I76" s="94">
        <f t="shared" si="0"/>
        <v>6.8117018202857357E-2</v>
      </c>
    </row>
    <row r="77" spans="1:9" ht="25.5" customHeight="1">
      <c r="A77" s="70" t="s">
        <v>127</v>
      </c>
      <c r="B77" s="68" t="s">
        <v>12</v>
      </c>
      <c r="C77" s="68" t="s">
        <v>58</v>
      </c>
      <c r="D77" s="69" t="s">
        <v>197</v>
      </c>
      <c r="E77" s="71" t="s">
        <v>99</v>
      </c>
      <c r="F77" s="21"/>
      <c r="G77" s="14">
        <f t="shared" ref="G77:H77" si="8">G78</f>
        <v>100000</v>
      </c>
      <c r="H77" s="84">
        <f t="shared" si="8"/>
        <v>0</v>
      </c>
      <c r="I77" s="94">
        <f t="shared" si="0"/>
        <v>0</v>
      </c>
    </row>
    <row r="78" spans="1:9" ht="30.75" customHeight="1">
      <c r="A78" s="70" t="s">
        <v>35</v>
      </c>
      <c r="B78" s="68" t="s">
        <v>12</v>
      </c>
      <c r="C78" s="68" t="s">
        <v>58</v>
      </c>
      <c r="D78" s="69" t="s">
        <v>128</v>
      </c>
      <c r="E78" s="71" t="s">
        <v>36</v>
      </c>
      <c r="F78" s="21"/>
      <c r="G78" s="14">
        <f>G79</f>
        <v>100000</v>
      </c>
      <c r="H78" s="84">
        <f>H79</f>
        <v>0</v>
      </c>
      <c r="I78" s="94">
        <f t="shared" ref="I78:I143" si="9">H78/G78</f>
        <v>0</v>
      </c>
    </row>
    <row r="79" spans="1:9" ht="30.75" customHeight="1">
      <c r="A79" s="70" t="s">
        <v>37</v>
      </c>
      <c r="B79" s="68" t="s">
        <v>12</v>
      </c>
      <c r="C79" s="68" t="s">
        <v>58</v>
      </c>
      <c r="D79" s="69" t="s">
        <v>197</v>
      </c>
      <c r="E79" s="71" t="s">
        <v>38</v>
      </c>
      <c r="F79" s="21"/>
      <c r="G79" s="14">
        <v>100000</v>
      </c>
      <c r="H79" s="84">
        <v>0</v>
      </c>
      <c r="I79" s="94">
        <f t="shared" si="9"/>
        <v>0</v>
      </c>
    </row>
    <row r="80" spans="1:9" ht="54" customHeight="1">
      <c r="A80" s="70" t="s">
        <v>129</v>
      </c>
      <c r="B80" s="68" t="s">
        <v>12</v>
      </c>
      <c r="C80" s="68" t="s">
        <v>58</v>
      </c>
      <c r="D80" s="69" t="s">
        <v>198</v>
      </c>
      <c r="E80" s="71"/>
      <c r="F80" s="21"/>
      <c r="G80" s="14">
        <f t="shared" ref="G80:H82" si="10">G81</f>
        <v>619600</v>
      </c>
      <c r="H80" s="84">
        <f t="shared" si="10"/>
        <v>0</v>
      </c>
      <c r="I80" s="94">
        <f t="shared" si="9"/>
        <v>0</v>
      </c>
    </row>
    <row r="81" spans="1:9" ht="20.25" customHeight="1">
      <c r="A81" s="70" t="s">
        <v>130</v>
      </c>
      <c r="B81" s="68" t="s">
        <v>12</v>
      </c>
      <c r="C81" s="68" t="s">
        <v>58</v>
      </c>
      <c r="D81" s="69" t="s">
        <v>198</v>
      </c>
      <c r="E81" s="71"/>
      <c r="F81" s="21"/>
      <c r="G81" s="14">
        <f t="shared" si="10"/>
        <v>619600</v>
      </c>
      <c r="H81" s="84">
        <f t="shared" si="10"/>
        <v>0</v>
      </c>
      <c r="I81" s="94">
        <f t="shared" si="9"/>
        <v>0</v>
      </c>
    </row>
    <row r="82" spans="1:9" ht="30.75" customHeight="1">
      <c r="A82" s="70" t="s">
        <v>35</v>
      </c>
      <c r="B82" s="68" t="s">
        <v>12</v>
      </c>
      <c r="C82" s="68" t="s">
        <v>58</v>
      </c>
      <c r="D82" s="69" t="s">
        <v>241</v>
      </c>
      <c r="E82" s="71" t="s">
        <v>36</v>
      </c>
      <c r="F82" s="21"/>
      <c r="G82" s="14">
        <f t="shared" si="10"/>
        <v>619600</v>
      </c>
      <c r="H82" s="84">
        <f t="shared" si="10"/>
        <v>0</v>
      </c>
      <c r="I82" s="94">
        <f t="shared" si="9"/>
        <v>0</v>
      </c>
    </row>
    <row r="83" spans="1:9" ht="30.75" customHeight="1">
      <c r="A83" s="70" t="s">
        <v>37</v>
      </c>
      <c r="B83" s="68" t="s">
        <v>12</v>
      </c>
      <c r="C83" s="68" t="s">
        <v>58</v>
      </c>
      <c r="D83" s="69" t="s">
        <v>198</v>
      </c>
      <c r="E83" s="71" t="s">
        <v>38</v>
      </c>
      <c r="F83" s="21"/>
      <c r="G83" s="14">
        <v>619600</v>
      </c>
      <c r="H83" s="84">
        <v>0</v>
      </c>
      <c r="I83" s="94">
        <f t="shared" si="9"/>
        <v>0</v>
      </c>
    </row>
    <row r="84" spans="1:9" ht="30.75" customHeight="1">
      <c r="A84" s="140" t="s">
        <v>261</v>
      </c>
      <c r="B84" s="68" t="s">
        <v>12</v>
      </c>
      <c r="C84" s="68" t="s">
        <v>58</v>
      </c>
      <c r="D84" s="69" t="s">
        <v>260</v>
      </c>
      <c r="E84" s="21"/>
      <c r="F84" s="21"/>
      <c r="G84" s="14">
        <f t="shared" ref="G84:H85" si="11">G85</f>
        <v>60000</v>
      </c>
      <c r="H84" s="14">
        <f t="shared" si="11"/>
        <v>0</v>
      </c>
      <c r="I84" s="94">
        <f t="shared" si="9"/>
        <v>0</v>
      </c>
    </row>
    <row r="85" spans="1:9" ht="34.5" customHeight="1">
      <c r="A85" s="141" t="s">
        <v>35</v>
      </c>
      <c r="B85" s="68" t="s">
        <v>12</v>
      </c>
      <c r="C85" s="68" t="s">
        <v>58</v>
      </c>
      <c r="D85" s="69" t="s">
        <v>260</v>
      </c>
      <c r="E85" s="71" t="s">
        <v>36</v>
      </c>
      <c r="F85" s="21"/>
      <c r="G85" s="14">
        <f t="shared" si="11"/>
        <v>60000</v>
      </c>
      <c r="H85" s="84"/>
      <c r="I85" s="94">
        <f t="shared" si="9"/>
        <v>0</v>
      </c>
    </row>
    <row r="86" spans="1:9" ht="42.75" customHeight="1">
      <c r="A86" s="141" t="s">
        <v>37</v>
      </c>
      <c r="B86" s="68" t="s">
        <v>12</v>
      </c>
      <c r="C86" s="68" t="s">
        <v>58</v>
      </c>
      <c r="D86" s="69" t="s">
        <v>260</v>
      </c>
      <c r="E86" s="71" t="s">
        <v>38</v>
      </c>
      <c r="F86" s="21"/>
      <c r="G86" s="14">
        <v>60000</v>
      </c>
      <c r="H86" s="84"/>
      <c r="I86" s="94">
        <f t="shared" si="9"/>
        <v>0</v>
      </c>
    </row>
    <row r="87" spans="1:9" ht="24" customHeight="1">
      <c r="A87" s="26" t="s">
        <v>59</v>
      </c>
      <c r="B87" s="72" t="s">
        <v>12</v>
      </c>
      <c r="C87" s="72" t="s">
        <v>60</v>
      </c>
      <c r="D87" s="17"/>
      <c r="E87" s="17"/>
      <c r="F87" s="17"/>
      <c r="G87" s="22">
        <f>G88+G110</f>
        <v>824399.29</v>
      </c>
      <c r="H87" s="22">
        <f>H88+H110</f>
        <v>184694.02</v>
      </c>
      <c r="I87" s="94">
        <f t="shared" si="9"/>
        <v>0.22403466650244203</v>
      </c>
    </row>
    <row r="88" spans="1:9" ht="47.25" customHeight="1">
      <c r="A88" s="58" t="s">
        <v>199</v>
      </c>
      <c r="B88" s="72" t="s">
        <v>12</v>
      </c>
      <c r="C88" s="72" t="s">
        <v>61</v>
      </c>
      <c r="D88" s="17"/>
      <c r="E88" s="17"/>
      <c r="F88" s="17"/>
      <c r="G88" s="24">
        <f>G89+G96+G103</f>
        <v>134399.28999999998</v>
      </c>
      <c r="H88" s="90">
        <f>H89+H96+H103</f>
        <v>6277.52</v>
      </c>
      <c r="I88" s="94">
        <f t="shared" si="9"/>
        <v>4.6707984841288977E-2</v>
      </c>
    </row>
    <row r="89" spans="1:9" ht="27" customHeight="1">
      <c r="A89" s="58" t="s">
        <v>200</v>
      </c>
      <c r="B89" s="72" t="s">
        <v>12</v>
      </c>
      <c r="C89" s="72" t="s">
        <v>61</v>
      </c>
      <c r="D89" s="72" t="s">
        <v>201</v>
      </c>
      <c r="E89" s="72"/>
      <c r="F89" s="72"/>
      <c r="G89" s="24">
        <f>G90+G93</f>
        <v>78609.37</v>
      </c>
      <c r="H89" s="90">
        <f>H90+H93</f>
        <v>0</v>
      </c>
      <c r="I89" s="94">
        <f t="shared" si="9"/>
        <v>0</v>
      </c>
    </row>
    <row r="90" spans="1:9" ht="30.75" customHeight="1">
      <c r="A90" s="63" t="s">
        <v>202</v>
      </c>
      <c r="B90" s="72" t="s">
        <v>12</v>
      </c>
      <c r="C90" s="72" t="s">
        <v>61</v>
      </c>
      <c r="D90" s="72" t="s">
        <v>203</v>
      </c>
      <c r="E90" s="72" t="s">
        <v>99</v>
      </c>
      <c r="F90" s="72"/>
      <c r="G90" s="24">
        <f>G91</f>
        <v>0</v>
      </c>
      <c r="H90" s="90">
        <f>H91</f>
        <v>0</v>
      </c>
      <c r="I90" s="94" t="e">
        <f t="shared" si="9"/>
        <v>#DIV/0!</v>
      </c>
    </row>
    <row r="91" spans="1:9" ht="30.75" customHeight="1">
      <c r="A91" s="70" t="s">
        <v>35</v>
      </c>
      <c r="B91" s="72" t="s">
        <v>12</v>
      </c>
      <c r="C91" s="72" t="s">
        <v>61</v>
      </c>
      <c r="D91" s="72" t="s">
        <v>215</v>
      </c>
      <c r="E91" s="72" t="s">
        <v>36</v>
      </c>
      <c r="F91" s="72"/>
      <c r="G91" s="24">
        <f>G92</f>
        <v>0</v>
      </c>
      <c r="H91" s="90">
        <f>H92</f>
        <v>0</v>
      </c>
      <c r="I91" s="94" t="e">
        <f t="shared" si="9"/>
        <v>#DIV/0!</v>
      </c>
    </row>
    <row r="92" spans="1:9" ht="30.75" customHeight="1">
      <c r="A92" s="70" t="s">
        <v>37</v>
      </c>
      <c r="B92" s="72" t="s">
        <v>12</v>
      </c>
      <c r="C92" s="72" t="s">
        <v>61</v>
      </c>
      <c r="D92" s="72" t="s">
        <v>203</v>
      </c>
      <c r="E92" s="72" t="s">
        <v>38</v>
      </c>
      <c r="F92" s="72"/>
      <c r="G92" s="24">
        <v>0</v>
      </c>
      <c r="H92" s="90">
        <v>0</v>
      </c>
      <c r="I92" s="94" t="e">
        <f t="shared" si="9"/>
        <v>#DIV/0!</v>
      </c>
    </row>
    <row r="93" spans="1:9" ht="25.5" customHeight="1">
      <c r="A93" s="63" t="s">
        <v>242</v>
      </c>
      <c r="B93" s="72" t="s">
        <v>12</v>
      </c>
      <c r="C93" s="72" t="s">
        <v>61</v>
      </c>
      <c r="D93" s="72" t="s">
        <v>243</v>
      </c>
      <c r="E93" s="72" t="s">
        <v>99</v>
      </c>
      <c r="F93" s="72"/>
      <c r="G93" s="24">
        <f>G94</f>
        <v>78609.37</v>
      </c>
      <c r="H93" s="90">
        <f>H94</f>
        <v>0</v>
      </c>
      <c r="I93" s="94">
        <f t="shared" si="9"/>
        <v>0</v>
      </c>
    </row>
    <row r="94" spans="1:9" ht="24" customHeight="1">
      <c r="A94" s="70" t="s">
        <v>35</v>
      </c>
      <c r="B94" s="72" t="s">
        <v>12</v>
      </c>
      <c r="C94" s="72" t="s">
        <v>61</v>
      </c>
      <c r="D94" s="72" t="s">
        <v>243</v>
      </c>
      <c r="E94" s="72" t="s">
        <v>36</v>
      </c>
      <c r="F94" s="72"/>
      <c r="G94" s="24">
        <f>G95</f>
        <v>78609.37</v>
      </c>
      <c r="H94" s="90">
        <f>H95</f>
        <v>0</v>
      </c>
      <c r="I94" s="94">
        <f t="shared" si="9"/>
        <v>0</v>
      </c>
    </row>
    <row r="95" spans="1:9" ht="22.5" customHeight="1">
      <c r="A95" s="70" t="s">
        <v>37</v>
      </c>
      <c r="B95" s="72" t="s">
        <v>12</v>
      </c>
      <c r="C95" s="72" t="s">
        <v>61</v>
      </c>
      <c r="D95" s="72" t="s">
        <v>243</v>
      </c>
      <c r="E95" s="72" t="s">
        <v>38</v>
      </c>
      <c r="F95" s="72"/>
      <c r="G95" s="24">
        <v>78609.37</v>
      </c>
      <c r="H95" s="90">
        <v>0</v>
      </c>
      <c r="I95" s="94">
        <f t="shared" si="9"/>
        <v>0</v>
      </c>
    </row>
    <row r="96" spans="1:9" ht="30.75" hidden="1" customHeight="1">
      <c r="A96" s="13" t="s">
        <v>131</v>
      </c>
      <c r="B96" s="72" t="s">
        <v>12</v>
      </c>
      <c r="C96" s="72" t="s">
        <v>61</v>
      </c>
      <c r="D96" s="72" t="s">
        <v>132</v>
      </c>
      <c r="E96" s="72" t="s">
        <v>99</v>
      </c>
      <c r="F96" s="17"/>
      <c r="G96" s="19">
        <f>G97+G100</f>
        <v>0</v>
      </c>
      <c r="H96" s="85">
        <f>H97+H100</f>
        <v>0</v>
      </c>
      <c r="I96" s="94" t="e">
        <f t="shared" si="9"/>
        <v>#DIV/0!</v>
      </c>
    </row>
    <row r="97" spans="1:9" ht="23.25" hidden="1" customHeight="1">
      <c r="A97" s="26" t="s">
        <v>133</v>
      </c>
      <c r="B97" s="72" t="s">
        <v>12</v>
      </c>
      <c r="C97" s="72" t="s">
        <v>61</v>
      </c>
      <c r="D97" s="73" t="s">
        <v>244</v>
      </c>
      <c r="E97" s="72" t="s">
        <v>36</v>
      </c>
      <c r="F97" s="17"/>
      <c r="G97" s="19">
        <f t="shared" ref="G97:H98" si="12">G98</f>
        <v>0</v>
      </c>
      <c r="H97" s="85">
        <f t="shared" si="12"/>
        <v>0</v>
      </c>
      <c r="I97" s="94" t="e">
        <f t="shared" si="9"/>
        <v>#DIV/0!</v>
      </c>
    </row>
    <row r="98" spans="1:9" ht="24.75" hidden="1" customHeight="1">
      <c r="A98" s="10" t="s">
        <v>204</v>
      </c>
      <c r="B98" s="72" t="s">
        <v>12</v>
      </c>
      <c r="C98" s="72" t="s">
        <v>61</v>
      </c>
      <c r="D98" s="73" t="s">
        <v>244</v>
      </c>
      <c r="E98" s="72" t="s">
        <v>36</v>
      </c>
      <c r="F98" s="17"/>
      <c r="G98" s="19">
        <f t="shared" si="12"/>
        <v>0</v>
      </c>
      <c r="H98" s="85">
        <v>0</v>
      </c>
      <c r="I98" s="94" t="e">
        <f t="shared" si="9"/>
        <v>#DIV/0!</v>
      </c>
    </row>
    <row r="99" spans="1:9" ht="30.75" hidden="1" customHeight="1">
      <c r="A99" s="16" t="s">
        <v>37</v>
      </c>
      <c r="B99" s="72" t="s">
        <v>12</v>
      </c>
      <c r="C99" s="72" t="s">
        <v>61</v>
      </c>
      <c r="D99" s="73" t="s">
        <v>244</v>
      </c>
      <c r="E99" s="72" t="s">
        <v>38</v>
      </c>
      <c r="F99" s="17"/>
      <c r="G99" s="19">
        <v>0</v>
      </c>
      <c r="H99" s="85">
        <v>0</v>
      </c>
      <c r="I99" s="94" t="e">
        <f t="shared" si="9"/>
        <v>#DIV/0!</v>
      </c>
    </row>
    <row r="100" spans="1:9" ht="30" hidden="1" customHeight="1">
      <c r="A100" s="16" t="s">
        <v>134</v>
      </c>
      <c r="B100" s="11" t="s">
        <v>12</v>
      </c>
      <c r="C100" s="11" t="s">
        <v>61</v>
      </c>
      <c r="D100" s="73" t="s">
        <v>246</v>
      </c>
      <c r="E100" s="17"/>
      <c r="F100" s="17"/>
      <c r="G100" s="19">
        <v>0</v>
      </c>
      <c r="H100" s="85">
        <f>H102</f>
        <v>0</v>
      </c>
      <c r="I100" s="94" t="e">
        <f t="shared" si="9"/>
        <v>#DIV/0!</v>
      </c>
    </row>
    <row r="101" spans="1:9" ht="19.5" hidden="1" customHeight="1">
      <c r="A101" s="70" t="s">
        <v>39</v>
      </c>
      <c r="B101" s="68" t="s">
        <v>12</v>
      </c>
      <c r="C101" s="68" t="s">
        <v>61</v>
      </c>
      <c r="D101" s="73" t="s">
        <v>246</v>
      </c>
      <c r="E101" s="69" t="s">
        <v>99</v>
      </c>
      <c r="F101" s="17"/>
      <c r="G101" s="19">
        <v>0</v>
      </c>
      <c r="H101" s="85">
        <f>H102</f>
        <v>0</v>
      </c>
      <c r="I101" s="94" t="e">
        <f t="shared" si="9"/>
        <v>#DIV/0!</v>
      </c>
    </row>
    <row r="102" spans="1:9" ht="40.5" hidden="1" customHeight="1">
      <c r="A102" s="16" t="s">
        <v>135</v>
      </c>
      <c r="B102" s="11" t="s">
        <v>12</v>
      </c>
      <c r="C102" s="11" t="s">
        <v>61</v>
      </c>
      <c r="D102" s="73" t="s">
        <v>246</v>
      </c>
      <c r="E102" s="72" t="s">
        <v>245</v>
      </c>
      <c r="F102" s="17"/>
      <c r="G102" s="19">
        <v>0</v>
      </c>
      <c r="H102" s="85">
        <v>0</v>
      </c>
      <c r="I102" s="94" t="e">
        <f t="shared" si="9"/>
        <v>#DIV/0!</v>
      </c>
    </row>
    <row r="103" spans="1:9" ht="45" customHeight="1">
      <c r="A103" s="74" t="s">
        <v>62</v>
      </c>
      <c r="B103" s="11" t="s">
        <v>12</v>
      </c>
      <c r="C103" s="11" t="s">
        <v>61</v>
      </c>
      <c r="D103" s="11" t="s">
        <v>136</v>
      </c>
      <c r="E103" s="11"/>
      <c r="F103" s="11"/>
      <c r="G103" s="19">
        <f>G104</f>
        <v>55789.919999999998</v>
      </c>
      <c r="H103" s="85">
        <f>H104</f>
        <v>6277.52</v>
      </c>
      <c r="I103" s="94">
        <f t="shared" si="9"/>
        <v>0.11252068474018247</v>
      </c>
    </row>
    <row r="104" spans="1:9" ht="30.75" customHeight="1">
      <c r="A104" s="67" t="s">
        <v>137</v>
      </c>
      <c r="B104" s="68" t="s">
        <v>12</v>
      </c>
      <c r="C104" s="68" t="s">
        <v>61</v>
      </c>
      <c r="D104" s="69" t="s">
        <v>138</v>
      </c>
      <c r="E104" s="11" t="s">
        <v>99</v>
      </c>
      <c r="F104" s="11"/>
      <c r="G104" s="19">
        <f>G105+G108</f>
        <v>55789.919999999998</v>
      </c>
      <c r="H104" s="85">
        <f>H105+H108</f>
        <v>6277.52</v>
      </c>
      <c r="I104" s="94">
        <f t="shared" si="9"/>
        <v>0.11252068474018247</v>
      </c>
    </row>
    <row r="105" spans="1:9" ht="20.25" customHeight="1">
      <c r="A105" s="16" t="s">
        <v>205</v>
      </c>
      <c r="B105" s="68" t="s">
        <v>12</v>
      </c>
      <c r="C105" s="68" t="s">
        <v>61</v>
      </c>
      <c r="D105" s="69" t="s">
        <v>206</v>
      </c>
      <c r="E105" s="21"/>
      <c r="F105" s="21"/>
      <c r="G105" s="14">
        <f t="shared" ref="G105:H106" si="13">G106</f>
        <v>55789.919999999998</v>
      </c>
      <c r="H105" s="84">
        <f t="shared" si="13"/>
        <v>6277.52</v>
      </c>
      <c r="I105" s="94">
        <f t="shared" si="9"/>
        <v>0.11252068474018247</v>
      </c>
    </row>
    <row r="106" spans="1:9" ht="30.75" customHeight="1">
      <c r="A106" s="16" t="s">
        <v>35</v>
      </c>
      <c r="B106" s="68" t="s">
        <v>12</v>
      </c>
      <c r="C106" s="68" t="s">
        <v>61</v>
      </c>
      <c r="D106" s="69" t="s">
        <v>139</v>
      </c>
      <c r="E106" s="21" t="s">
        <v>36</v>
      </c>
      <c r="F106" s="21"/>
      <c r="G106" s="14">
        <f t="shared" si="13"/>
        <v>55789.919999999998</v>
      </c>
      <c r="H106" s="84">
        <f t="shared" si="13"/>
        <v>6277.52</v>
      </c>
      <c r="I106" s="94">
        <f t="shared" si="9"/>
        <v>0.11252068474018247</v>
      </c>
    </row>
    <row r="107" spans="1:9" ht="30" customHeight="1">
      <c r="A107" s="16" t="s">
        <v>37</v>
      </c>
      <c r="B107" s="68" t="s">
        <v>12</v>
      </c>
      <c r="C107" s="68" t="s">
        <v>61</v>
      </c>
      <c r="D107" s="69" t="s">
        <v>206</v>
      </c>
      <c r="E107" s="21" t="s">
        <v>38</v>
      </c>
      <c r="F107" s="21"/>
      <c r="G107" s="14">
        <v>55789.919999999998</v>
      </c>
      <c r="H107" s="84">
        <v>6277.52</v>
      </c>
      <c r="I107" s="94">
        <f t="shared" si="9"/>
        <v>0.11252068474018247</v>
      </c>
    </row>
    <row r="108" spans="1:9" ht="39.75" hidden="1" customHeight="1">
      <c r="A108" s="16" t="s">
        <v>140</v>
      </c>
      <c r="B108" s="11" t="s">
        <v>12</v>
      </c>
      <c r="C108" s="11" t="s">
        <v>61</v>
      </c>
      <c r="D108" s="69" t="s">
        <v>207</v>
      </c>
      <c r="E108" s="21" t="s">
        <v>99</v>
      </c>
      <c r="F108" s="21"/>
      <c r="G108" s="14">
        <f>G109</f>
        <v>0</v>
      </c>
      <c r="H108" s="84">
        <f>H109</f>
        <v>0</v>
      </c>
      <c r="I108" s="94" t="e">
        <f t="shared" si="9"/>
        <v>#DIV/0!</v>
      </c>
    </row>
    <row r="109" spans="1:9" ht="30.75" hidden="1" customHeight="1">
      <c r="A109" s="98" t="s">
        <v>39</v>
      </c>
      <c r="B109" s="99" t="s">
        <v>12</v>
      </c>
      <c r="C109" s="99" t="s">
        <v>61</v>
      </c>
      <c r="D109" s="100" t="s">
        <v>207</v>
      </c>
      <c r="E109" s="101" t="s">
        <v>245</v>
      </c>
      <c r="F109" s="34"/>
      <c r="G109" s="102">
        <v>0</v>
      </c>
      <c r="H109" s="103">
        <v>0</v>
      </c>
      <c r="I109" s="104" t="e">
        <f t="shared" si="9"/>
        <v>#DIV/0!</v>
      </c>
    </row>
    <row r="110" spans="1:9" ht="30.75" customHeight="1">
      <c r="A110" s="13" t="s">
        <v>63</v>
      </c>
      <c r="B110" s="17" t="s">
        <v>12</v>
      </c>
      <c r="C110" s="17" t="s">
        <v>64</v>
      </c>
      <c r="D110" s="17"/>
      <c r="E110" s="17"/>
      <c r="F110" s="17"/>
      <c r="G110" s="27">
        <f t="shared" ref="G110:H111" si="14">G111</f>
        <v>690000</v>
      </c>
      <c r="H110" s="91">
        <f t="shared" si="14"/>
        <v>178416.5</v>
      </c>
      <c r="I110" s="94">
        <f t="shared" si="9"/>
        <v>0.2585746376811594</v>
      </c>
    </row>
    <row r="111" spans="1:9" ht="30.75" customHeight="1">
      <c r="A111" s="16" t="s">
        <v>65</v>
      </c>
      <c r="B111" s="11" t="s">
        <v>12</v>
      </c>
      <c r="C111" s="11" t="s">
        <v>64</v>
      </c>
      <c r="D111" s="11" t="s">
        <v>141</v>
      </c>
      <c r="E111" s="11"/>
      <c r="F111" s="11"/>
      <c r="G111" s="27">
        <f t="shared" si="14"/>
        <v>690000</v>
      </c>
      <c r="H111" s="91">
        <f t="shared" si="14"/>
        <v>178416.5</v>
      </c>
      <c r="I111" s="94">
        <f t="shared" si="9"/>
        <v>0.2585746376811594</v>
      </c>
    </row>
    <row r="112" spans="1:9" ht="41.25" customHeight="1">
      <c r="A112" s="67" t="s">
        <v>142</v>
      </c>
      <c r="B112" s="68" t="s">
        <v>12</v>
      </c>
      <c r="C112" s="68" t="s">
        <v>64</v>
      </c>
      <c r="D112" s="69" t="s">
        <v>143</v>
      </c>
      <c r="E112" s="11"/>
      <c r="F112" s="11"/>
      <c r="G112" s="27">
        <f>G113+G116+G119+G122+G125+G129</f>
        <v>690000</v>
      </c>
      <c r="H112" s="27">
        <f>H113+H116+H119+H122+H125+H129</f>
        <v>178416.5</v>
      </c>
      <c r="I112" s="94">
        <f t="shared" si="9"/>
        <v>0.2585746376811594</v>
      </c>
    </row>
    <row r="113" spans="1:9" ht="37.5" customHeight="1">
      <c r="A113" s="59" t="s">
        <v>247</v>
      </c>
      <c r="B113" s="11" t="s">
        <v>12</v>
      </c>
      <c r="C113" s="11" t="s">
        <v>64</v>
      </c>
      <c r="D113" s="11" t="s">
        <v>217</v>
      </c>
      <c r="E113" s="11" t="s">
        <v>99</v>
      </c>
      <c r="F113" s="21"/>
      <c r="G113" s="27">
        <f>G114</f>
        <v>440000</v>
      </c>
      <c r="H113" s="91">
        <f>H114</f>
        <v>141228.9</v>
      </c>
      <c r="I113" s="94">
        <f t="shared" si="9"/>
        <v>0.32097477272727271</v>
      </c>
    </row>
    <row r="114" spans="1:9" ht="30.75" customHeight="1">
      <c r="A114" s="16" t="s">
        <v>35</v>
      </c>
      <c r="B114" s="11" t="s">
        <v>12</v>
      </c>
      <c r="C114" s="11" t="s">
        <v>64</v>
      </c>
      <c r="D114" s="11" t="s">
        <v>218</v>
      </c>
      <c r="E114" s="21" t="s">
        <v>36</v>
      </c>
      <c r="F114" s="21"/>
      <c r="G114" s="14">
        <f>G115</f>
        <v>440000</v>
      </c>
      <c r="H114" s="14">
        <f>H115</f>
        <v>141228.9</v>
      </c>
      <c r="I114" s="94">
        <f t="shared" si="9"/>
        <v>0.32097477272727271</v>
      </c>
    </row>
    <row r="115" spans="1:9" ht="30.75" customHeight="1">
      <c r="A115" s="16" t="s">
        <v>37</v>
      </c>
      <c r="B115" s="11" t="s">
        <v>12</v>
      </c>
      <c r="C115" s="11" t="s">
        <v>64</v>
      </c>
      <c r="D115" s="11" t="s">
        <v>208</v>
      </c>
      <c r="E115" s="21" t="s">
        <v>38</v>
      </c>
      <c r="F115" s="11"/>
      <c r="G115" s="14">
        <v>440000</v>
      </c>
      <c r="H115" s="14">
        <v>141228.9</v>
      </c>
      <c r="I115" s="94">
        <f t="shared" si="9"/>
        <v>0.32097477272727271</v>
      </c>
    </row>
    <row r="116" spans="1:9" ht="30.75" customHeight="1">
      <c r="A116" s="75" t="s">
        <v>144</v>
      </c>
      <c r="B116" s="11" t="s">
        <v>12</v>
      </c>
      <c r="C116" s="11" t="s">
        <v>64</v>
      </c>
      <c r="D116" s="69" t="s">
        <v>145</v>
      </c>
      <c r="E116" s="11" t="s">
        <v>99</v>
      </c>
      <c r="F116" s="11"/>
      <c r="G116" s="14">
        <f t="shared" ref="G116:H117" si="15">G117</f>
        <v>0</v>
      </c>
      <c r="H116" s="84">
        <f t="shared" si="15"/>
        <v>0</v>
      </c>
      <c r="I116" s="94" t="e">
        <f t="shared" si="9"/>
        <v>#DIV/0!</v>
      </c>
    </row>
    <row r="117" spans="1:9" ht="30.75" customHeight="1">
      <c r="A117" s="16" t="s">
        <v>35</v>
      </c>
      <c r="B117" s="11" t="s">
        <v>12</v>
      </c>
      <c r="C117" s="11" t="s">
        <v>64</v>
      </c>
      <c r="D117" s="69" t="s">
        <v>145</v>
      </c>
      <c r="E117" s="21" t="s">
        <v>36</v>
      </c>
      <c r="F117" s="11"/>
      <c r="G117" s="14">
        <f t="shared" si="15"/>
        <v>0</v>
      </c>
      <c r="H117" s="84">
        <f t="shared" si="15"/>
        <v>0</v>
      </c>
      <c r="I117" s="94" t="e">
        <f t="shared" si="9"/>
        <v>#DIV/0!</v>
      </c>
    </row>
    <row r="118" spans="1:9" ht="30.75" customHeight="1">
      <c r="A118" s="16" t="s">
        <v>37</v>
      </c>
      <c r="B118" s="11" t="s">
        <v>12</v>
      </c>
      <c r="C118" s="11" t="s">
        <v>64</v>
      </c>
      <c r="D118" s="69" t="s">
        <v>145</v>
      </c>
      <c r="E118" s="21" t="s">
        <v>38</v>
      </c>
      <c r="F118" s="11"/>
      <c r="G118" s="14">
        <v>0</v>
      </c>
      <c r="H118" s="84">
        <v>0</v>
      </c>
      <c r="I118" s="94" t="e">
        <f t="shared" si="9"/>
        <v>#DIV/0!</v>
      </c>
    </row>
    <row r="119" spans="1:9" ht="45.75" customHeight="1">
      <c r="A119" s="75" t="s">
        <v>146</v>
      </c>
      <c r="B119" s="11" t="s">
        <v>12</v>
      </c>
      <c r="C119" s="11" t="s">
        <v>64</v>
      </c>
      <c r="D119" s="69" t="s">
        <v>147</v>
      </c>
      <c r="E119" s="11" t="s">
        <v>99</v>
      </c>
      <c r="F119" s="11"/>
      <c r="G119" s="14">
        <f>G120</f>
        <v>50000</v>
      </c>
      <c r="H119" s="84">
        <f>H120</f>
        <v>12201.6</v>
      </c>
      <c r="I119" s="94">
        <f t="shared" si="9"/>
        <v>0.244032</v>
      </c>
    </row>
    <row r="120" spans="1:9" ht="30.75" customHeight="1">
      <c r="A120" s="16" t="s">
        <v>35</v>
      </c>
      <c r="B120" s="11" t="s">
        <v>12</v>
      </c>
      <c r="C120" s="11" t="s">
        <v>64</v>
      </c>
      <c r="D120" s="69" t="s">
        <v>147</v>
      </c>
      <c r="E120" s="21" t="s">
        <v>36</v>
      </c>
      <c r="F120" s="11"/>
      <c r="G120" s="14">
        <f>G121</f>
        <v>50000</v>
      </c>
      <c r="H120" s="84">
        <f>H121</f>
        <v>12201.6</v>
      </c>
      <c r="I120" s="94">
        <f t="shared" si="9"/>
        <v>0.244032</v>
      </c>
    </row>
    <row r="121" spans="1:9" ht="30.75" customHeight="1">
      <c r="A121" s="16" t="s">
        <v>37</v>
      </c>
      <c r="B121" s="11" t="s">
        <v>12</v>
      </c>
      <c r="C121" s="11" t="s">
        <v>64</v>
      </c>
      <c r="D121" s="69" t="s">
        <v>147</v>
      </c>
      <c r="E121" s="21" t="s">
        <v>38</v>
      </c>
      <c r="F121" s="11"/>
      <c r="G121" s="14">
        <v>50000</v>
      </c>
      <c r="H121" s="84">
        <v>12201.6</v>
      </c>
      <c r="I121" s="94">
        <f t="shared" si="9"/>
        <v>0.244032</v>
      </c>
    </row>
    <row r="122" spans="1:9" ht="47.25" customHeight="1">
      <c r="A122" s="106" t="s">
        <v>219</v>
      </c>
      <c r="B122" s="11" t="s">
        <v>12</v>
      </c>
      <c r="C122" s="11" t="s">
        <v>64</v>
      </c>
      <c r="D122" s="69" t="s">
        <v>148</v>
      </c>
      <c r="E122" s="11" t="s">
        <v>99</v>
      </c>
      <c r="F122" s="11"/>
      <c r="G122" s="14">
        <f t="shared" ref="G122:H123" si="16">G123</f>
        <v>100432.7</v>
      </c>
      <c r="H122" s="84">
        <f t="shared" si="16"/>
        <v>24986</v>
      </c>
      <c r="I122" s="94">
        <f t="shared" si="9"/>
        <v>0.24878351373606405</v>
      </c>
    </row>
    <row r="123" spans="1:9" ht="30.75" customHeight="1">
      <c r="A123" s="16" t="s">
        <v>35</v>
      </c>
      <c r="B123" s="11" t="s">
        <v>12</v>
      </c>
      <c r="C123" s="11" t="s">
        <v>64</v>
      </c>
      <c r="D123" s="69" t="s">
        <v>148</v>
      </c>
      <c r="E123" s="21" t="s">
        <v>36</v>
      </c>
      <c r="F123" s="11"/>
      <c r="G123" s="14">
        <f t="shared" si="16"/>
        <v>100432.7</v>
      </c>
      <c r="H123" s="84">
        <f t="shared" si="16"/>
        <v>24986</v>
      </c>
      <c r="I123" s="94">
        <f t="shared" si="9"/>
        <v>0.24878351373606405</v>
      </c>
    </row>
    <row r="124" spans="1:9" ht="30.75" customHeight="1">
      <c r="A124" s="16" t="s">
        <v>37</v>
      </c>
      <c r="B124" s="11" t="s">
        <v>12</v>
      </c>
      <c r="C124" s="11" t="s">
        <v>64</v>
      </c>
      <c r="D124" s="69" t="s">
        <v>148</v>
      </c>
      <c r="E124" s="21" t="s">
        <v>38</v>
      </c>
      <c r="F124" s="11"/>
      <c r="G124" s="14">
        <v>100432.7</v>
      </c>
      <c r="H124" s="84">
        <v>24986</v>
      </c>
      <c r="I124" s="94">
        <f t="shared" si="9"/>
        <v>0.24878351373606405</v>
      </c>
    </row>
    <row r="125" spans="1:9" ht="30.75" customHeight="1">
      <c r="A125" s="59" t="s">
        <v>209</v>
      </c>
      <c r="B125" s="11" t="s">
        <v>12</v>
      </c>
      <c r="C125" s="11" t="s">
        <v>64</v>
      </c>
      <c r="D125" s="11" t="s">
        <v>210</v>
      </c>
      <c r="E125" s="11"/>
      <c r="F125" s="11"/>
      <c r="G125" s="27">
        <f t="shared" ref="G125:H127" si="17">G126</f>
        <v>52567.3</v>
      </c>
      <c r="H125" s="91">
        <f t="shared" si="17"/>
        <v>0</v>
      </c>
      <c r="I125" s="94">
        <f t="shared" si="9"/>
        <v>0</v>
      </c>
    </row>
    <row r="126" spans="1:9" ht="30.75" customHeight="1">
      <c r="A126" s="59" t="s">
        <v>211</v>
      </c>
      <c r="B126" s="11" t="s">
        <v>12</v>
      </c>
      <c r="C126" s="11" t="s">
        <v>64</v>
      </c>
      <c r="D126" s="11" t="s">
        <v>210</v>
      </c>
      <c r="E126" s="11"/>
      <c r="F126" s="11"/>
      <c r="G126" s="14">
        <f t="shared" si="17"/>
        <v>52567.3</v>
      </c>
      <c r="H126" s="84">
        <f t="shared" si="17"/>
        <v>0</v>
      </c>
      <c r="I126" s="94">
        <f t="shared" si="9"/>
        <v>0</v>
      </c>
    </row>
    <row r="127" spans="1:9" ht="30.75" customHeight="1">
      <c r="A127" s="16" t="s">
        <v>35</v>
      </c>
      <c r="B127" s="11" t="s">
        <v>12</v>
      </c>
      <c r="C127" s="11" t="s">
        <v>64</v>
      </c>
      <c r="D127" s="11" t="s">
        <v>210</v>
      </c>
      <c r="E127" s="21" t="s">
        <v>36</v>
      </c>
      <c r="F127" s="21"/>
      <c r="G127" s="14">
        <f>G128</f>
        <v>52567.3</v>
      </c>
      <c r="H127" s="84">
        <f t="shared" si="17"/>
        <v>0</v>
      </c>
      <c r="I127" s="94">
        <f t="shared" si="9"/>
        <v>0</v>
      </c>
    </row>
    <row r="128" spans="1:9" ht="30.75" customHeight="1">
      <c r="A128" s="16" t="s">
        <v>37</v>
      </c>
      <c r="B128" s="11" t="s">
        <v>12</v>
      </c>
      <c r="C128" s="11" t="s">
        <v>64</v>
      </c>
      <c r="D128" s="11" t="s">
        <v>210</v>
      </c>
      <c r="E128" s="21" t="s">
        <v>38</v>
      </c>
      <c r="F128" s="21"/>
      <c r="G128" s="14">
        <v>52567.3</v>
      </c>
      <c r="H128" s="84">
        <v>0</v>
      </c>
      <c r="I128" s="94">
        <f t="shared" si="9"/>
        <v>0</v>
      </c>
    </row>
    <row r="129" spans="1:9" ht="30.75" customHeight="1">
      <c r="A129" s="67" t="s">
        <v>256</v>
      </c>
      <c r="B129" s="68" t="s">
        <v>12</v>
      </c>
      <c r="C129" s="68" t="s">
        <v>64</v>
      </c>
      <c r="D129" s="142" t="s">
        <v>262</v>
      </c>
      <c r="E129" s="132" t="s">
        <v>99</v>
      </c>
      <c r="F129" s="21"/>
      <c r="G129" s="14">
        <f>G130</f>
        <v>47000</v>
      </c>
      <c r="H129" s="14">
        <f>H130</f>
        <v>0</v>
      </c>
      <c r="I129" s="94">
        <f t="shared" si="9"/>
        <v>0</v>
      </c>
    </row>
    <row r="130" spans="1:9" ht="30.75" customHeight="1">
      <c r="A130" s="16" t="s">
        <v>35</v>
      </c>
      <c r="B130" s="68" t="s">
        <v>12</v>
      </c>
      <c r="C130" s="68" t="s">
        <v>64</v>
      </c>
      <c r="D130" s="142" t="s">
        <v>262</v>
      </c>
      <c r="E130" s="132" t="s">
        <v>36</v>
      </c>
      <c r="F130" s="21"/>
      <c r="G130" s="14">
        <f>G131</f>
        <v>47000</v>
      </c>
      <c r="H130" s="84"/>
      <c r="I130" s="94">
        <f t="shared" si="9"/>
        <v>0</v>
      </c>
    </row>
    <row r="131" spans="1:9" ht="30.75" customHeight="1">
      <c r="A131" s="16" t="s">
        <v>37</v>
      </c>
      <c r="B131" s="11" t="s">
        <v>12</v>
      </c>
      <c r="C131" s="11" t="s">
        <v>64</v>
      </c>
      <c r="D131" s="11" t="s">
        <v>262</v>
      </c>
      <c r="E131" s="21" t="s">
        <v>38</v>
      </c>
      <c r="F131" s="21"/>
      <c r="G131" s="14">
        <v>47000</v>
      </c>
      <c r="H131" s="84"/>
      <c r="I131" s="94">
        <f t="shared" si="9"/>
        <v>0</v>
      </c>
    </row>
    <row r="132" spans="1:9" ht="30.75" customHeight="1">
      <c r="A132" s="13" t="s">
        <v>66</v>
      </c>
      <c r="B132" s="17" t="s">
        <v>12</v>
      </c>
      <c r="C132" s="17" t="s">
        <v>67</v>
      </c>
      <c r="D132" s="17"/>
      <c r="E132" s="17"/>
      <c r="F132" s="17"/>
      <c r="G132" s="28">
        <f t="shared" ref="G132:H136" si="18">G133</f>
        <v>10000</v>
      </c>
      <c r="H132" s="82">
        <f t="shared" si="18"/>
        <v>0</v>
      </c>
      <c r="I132" s="94">
        <f t="shared" si="9"/>
        <v>0</v>
      </c>
    </row>
    <row r="133" spans="1:9" ht="30.75" customHeight="1">
      <c r="A133" s="10" t="s">
        <v>15</v>
      </c>
      <c r="B133" s="11" t="s">
        <v>12</v>
      </c>
      <c r="C133" s="11" t="s">
        <v>68</v>
      </c>
      <c r="D133" s="11"/>
      <c r="E133" s="11"/>
      <c r="F133" s="11"/>
      <c r="G133" s="14">
        <f t="shared" si="18"/>
        <v>10000</v>
      </c>
      <c r="H133" s="84">
        <f t="shared" si="18"/>
        <v>0</v>
      </c>
      <c r="I133" s="94">
        <f t="shared" si="9"/>
        <v>0</v>
      </c>
    </row>
    <row r="134" spans="1:9" ht="30.75" customHeight="1">
      <c r="A134" s="59" t="s">
        <v>149</v>
      </c>
      <c r="B134" s="11" t="s">
        <v>12</v>
      </c>
      <c r="C134" s="11" t="s">
        <v>68</v>
      </c>
      <c r="D134" s="11" t="s">
        <v>150</v>
      </c>
      <c r="E134" s="11"/>
      <c r="F134" s="11"/>
      <c r="G134" s="14">
        <f t="shared" si="18"/>
        <v>10000</v>
      </c>
      <c r="H134" s="84">
        <f t="shared" si="18"/>
        <v>0</v>
      </c>
      <c r="I134" s="94">
        <f t="shared" si="9"/>
        <v>0</v>
      </c>
    </row>
    <row r="135" spans="1:9" ht="30.75" customHeight="1">
      <c r="A135" s="10" t="s">
        <v>69</v>
      </c>
      <c r="B135" s="11" t="s">
        <v>12</v>
      </c>
      <c r="C135" s="11" t="s">
        <v>68</v>
      </c>
      <c r="D135" s="11" t="s">
        <v>151</v>
      </c>
      <c r="E135" s="11" t="s">
        <v>99</v>
      </c>
      <c r="F135" s="21"/>
      <c r="G135" s="14">
        <f t="shared" si="18"/>
        <v>10000</v>
      </c>
      <c r="H135" s="84">
        <f t="shared" si="18"/>
        <v>0</v>
      </c>
      <c r="I135" s="94">
        <f t="shared" si="9"/>
        <v>0</v>
      </c>
    </row>
    <row r="136" spans="1:9" ht="30.75" customHeight="1">
      <c r="A136" s="16" t="s">
        <v>35</v>
      </c>
      <c r="B136" s="11" t="s">
        <v>12</v>
      </c>
      <c r="C136" s="11" t="s">
        <v>68</v>
      </c>
      <c r="D136" s="11" t="s">
        <v>151</v>
      </c>
      <c r="E136" s="21" t="s">
        <v>36</v>
      </c>
      <c r="F136" s="11"/>
      <c r="G136" s="14">
        <f t="shared" si="18"/>
        <v>10000</v>
      </c>
      <c r="H136" s="84">
        <f t="shared" si="18"/>
        <v>0</v>
      </c>
      <c r="I136" s="94">
        <f t="shared" si="9"/>
        <v>0</v>
      </c>
    </row>
    <row r="137" spans="1:9" ht="30.75" customHeight="1">
      <c r="A137" s="16" t="s">
        <v>37</v>
      </c>
      <c r="B137" s="11" t="s">
        <v>12</v>
      </c>
      <c r="C137" s="11" t="s">
        <v>68</v>
      </c>
      <c r="D137" s="11" t="s">
        <v>151</v>
      </c>
      <c r="E137" s="11" t="s">
        <v>38</v>
      </c>
      <c r="F137" s="11"/>
      <c r="G137" s="14">
        <v>10000</v>
      </c>
      <c r="H137" s="84">
        <v>0</v>
      </c>
      <c r="I137" s="94">
        <f t="shared" si="9"/>
        <v>0</v>
      </c>
    </row>
    <row r="138" spans="1:9" ht="30.75" customHeight="1">
      <c r="A138" s="13" t="s">
        <v>79</v>
      </c>
      <c r="B138" s="17" t="s">
        <v>12</v>
      </c>
      <c r="C138" s="17" t="s">
        <v>80</v>
      </c>
      <c r="D138" s="17"/>
      <c r="E138" s="17"/>
      <c r="F138" s="17"/>
      <c r="G138" s="20">
        <f t="shared" ref="G138:H142" si="19">G139</f>
        <v>2992000</v>
      </c>
      <c r="H138" s="88">
        <f t="shared" si="19"/>
        <v>750000</v>
      </c>
      <c r="I138" s="94">
        <f t="shared" si="9"/>
        <v>0.25066844919786097</v>
      </c>
    </row>
    <row r="139" spans="1:9" ht="30.75" customHeight="1">
      <c r="A139" s="16" t="s">
        <v>81</v>
      </c>
      <c r="B139" s="21" t="s">
        <v>12</v>
      </c>
      <c r="C139" s="21" t="s">
        <v>82</v>
      </c>
      <c r="D139" s="21"/>
      <c r="E139" s="21"/>
      <c r="F139" s="21"/>
      <c r="G139" s="14">
        <f t="shared" si="19"/>
        <v>2992000</v>
      </c>
      <c r="H139" s="84">
        <f t="shared" si="19"/>
        <v>750000</v>
      </c>
      <c r="I139" s="94">
        <f t="shared" si="9"/>
        <v>0.25066844919786097</v>
      </c>
    </row>
    <row r="140" spans="1:9" ht="30.75" customHeight="1">
      <c r="A140" s="16" t="s">
        <v>83</v>
      </c>
      <c r="B140" s="21" t="s">
        <v>12</v>
      </c>
      <c r="C140" s="21" t="s">
        <v>82</v>
      </c>
      <c r="D140" s="21" t="s">
        <v>152</v>
      </c>
      <c r="E140" s="21"/>
      <c r="F140" s="21"/>
      <c r="G140" s="14">
        <f>G142</f>
        <v>2992000</v>
      </c>
      <c r="H140" s="84">
        <f>H142</f>
        <v>750000</v>
      </c>
      <c r="I140" s="94">
        <f t="shared" si="9"/>
        <v>0.25066844919786097</v>
      </c>
    </row>
    <row r="141" spans="1:9" ht="30.75" customHeight="1">
      <c r="A141" s="76" t="s">
        <v>153</v>
      </c>
      <c r="B141" s="77" t="s">
        <v>12</v>
      </c>
      <c r="C141" s="77" t="s">
        <v>82</v>
      </c>
      <c r="D141" s="78" t="s">
        <v>154</v>
      </c>
      <c r="E141" s="21"/>
      <c r="F141" s="21"/>
      <c r="G141" s="14">
        <f>G142</f>
        <v>2992000</v>
      </c>
      <c r="H141" s="84">
        <f>H142</f>
        <v>750000</v>
      </c>
      <c r="I141" s="94">
        <f t="shared" si="9"/>
        <v>0.25066844919786097</v>
      </c>
    </row>
    <row r="142" spans="1:9" ht="39" customHeight="1">
      <c r="A142" s="10" t="s">
        <v>84</v>
      </c>
      <c r="B142" s="21" t="s">
        <v>12</v>
      </c>
      <c r="C142" s="21" t="s">
        <v>82</v>
      </c>
      <c r="D142" s="71" t="s">
        <v>212</v>
      </c>
      <c r="E142" s="33" t="s">
        <v>99</v>
      </c>
      <c r="F142" s="33"/>
      <c r="G142" s="14">
        <f t="shared" si="19"/>
        <v>2992000</v>
      </c>
      <c r="H142" s="84">
        <f t="shared" si="19"/>
        <v>750000</v>
      </c>
      <c r="I142" s="94">
        <f t="shared" si="9"/>
        <v>0.25066844919786097</v>
      </c>
    </row>
    <row r="143" spans="1:9" ht="30.75" customHeight="1">
      <c r="A143" s="31" t="s">
        <v>77</v>
      </c>
      <c r="B143" s="21" t="s">
        <v>12</v>
      </c>
      <c r="C143" s="21" t="s">
        <v>82</v>
      </c>
      <c r="D143" s="71" t="s">
        <v>212</v>
      </c>
      <c r="E143" s="21" t="s">
        <v>78</v>
      </c>
      <c r="F143" s="21"/>
      <c r="G143" s="14">
        <v>2992000</v>
      </c>
      <c r="H143" s="84">
        <v>750000</v>
      </c>
      <c r="I143" s="94">
        <f t="shared" si="9"/>
        <v>0.25066844919786097</v>
      </c>
    </row>
    <row r="144" spans="1:9" ht="30.75" customHeight="1">
      <c r="A144" s="13" t="s">
        <v>70</v>
      </c>
      <c r="B144" s="17" t="s">
        <v>12</v>
      </c>
      <c r="C144" s="17" t="s">
        <v>71</v>
      </c>
      <c r="D144" s="17"/>
      <c r="E144" s="17"/>
      <c r="F144" s="17"/>
      <c r="G144" s="20">
        <f>G145</f>
        <v>194660</v>
      </c>
      <c r="H144" s="88">
        <f>H145</f>
        <v>23040</v>
      </c>
      <c r="I144" s="94">
        <f t="shared" ref="I144:I158" si="20">H144/G144</f>
        <v>0.11836021781567863</v>
      </c>
    </row>
    <row r="145" spans="1:9" ht="30.75" customHeight="1">
      <c r="A145" s="79" t="s">
        <v>155</v>
      </c>
      <c r="B145" s="80" t="s">
        <v>44</v>
      </c>
      <c r="C145" s="80" t="s">
        <v>73</v>
      </c>
      <c r="D145" s="73"/>
      <c r="E145" s="17"/>
      <c r="F145" s="17"/>
      <c r="G145" s="20">
        <f>G146</f>
        <v>194660</v>
      </c>
      <c r="H145" s="88">
        <f>H146</f>
        <v>23040</v>
      </c>
      <c r="I145" s="94">
        <f t="shared" si="20"/>
        <v>0.11836021781567863</v>
      </c>
    </row>
    <row r="146" spans="1:9" ht="30.75" customHeight="1">
      <c r="A146" s="10" t="s">
        <v>72</v>
      </c>
      <c r="B146" s="11" t="s">
        <v>12</v>
      </c>
      <c r="C146" s="11" t="s">
        <v>73</v>
      </c>
      <c r="D146" s="11" t="s">
        <v>156</v>
      </c>
      <c r="E146" s="11"/>
      <c r="F146" s="11"/>
      <c r="G146" s="14">
        <f>G147+G151</f>
        <v>194660</v>
      </c>
      <c r="H146" s="84">
        <f>H147+H151</f>
        <v>23040</v>
      </c>
      <c r="I146" s="94">
        <f t="shared" si="20"/>
        <v>0.11836021781567863</v>
      </c>
    </row>
    <row r="147" spans="1:9" ht="30.75" customHeight="1">
      <c r="A147" s="70" t="s">
        <v>157</v>
      </c>
      <c r="B147" s="68" t="s">
        <v>12</v>
      </c>
      <c r="C147" s="68" t="s">
        <v>73</v>
      </c>
      <c r="D147" s="69" t="s">
        <v>158</v>
      </c>
      <c r="E147" s="71" t="s">
        <v>74</v>
      </c>
      <c r="F147" s="11"/>
      <c r="G147" s="14">
        <f>G148+G149</f>
        <v>122160</v>
      </c>
      <c r="H147" s="84">
        <f>H148+H149</f>
        <v>23040</v>
      </c>
      <c r="I147" s="94">
        <f t="shared" si="20"/>
        <v>0.18860510805500982</v>
      </c>
    </row>
    <row r="148" spans="1:9" ht="30.75" customHeight="1">
      <c r="A148" s="70" t="s">
        <v>159</v>
      </c>
      <c r="B148" s="68" t="s">
        <v>12</v>
      </c>
      <c r="C148" s="68" t="s">
        <v>73</v>
      </c>
      <c r="D148" s="69" t="s">
        <v>160</v>
      </c>
      <c r="E148" s="71" t="s">
        <v>75</v>
      </c>
      <c r="F148" s="21"/>
      <c r="G148" s="14">
        <v>92160</v>
      </c>
      <c r="H148" s="84">
        <v>23040</v>
      </c>
      <c r="I148" s="94">
        <f t="shared" si="20"/>
        <v>0.25</v>
      </c>
    </row>
    <row r="149" spans="1:9" ht="30.75" customHeight="1">
      <c r="A149" s="16" t="s">
        <v>161</v>
      </c>
      <c r="B149" s="11" t="s">
        <v>44</v>
      </c>
      <c r="C149" s="11" t="s">
        <v>73</v>
      </c>
      <c r="D149" s="11" t="s">
        <v>162</v>
      </c>
      <c r="E149" s="21" t="s">
        <v>213</v>
      </c>
      <c r="F149" s="21"/>
      <c r="G149" s="14">
        <f>G150</f>
        <v>30000</v>
      </c>
      <c r="H149" s="84">
        <f>H150</f>
        <v>0</v>
      </c>
      <c r="I149" s="94">
        <f t="shared" si="20"/>
        <v>0</v>
      </c>
    </row>
    <row r="150" spans="1:9" ht="30.75" customHeight="1">
      <c r="A150" s="29" t="s">
        <v>163</v>
      </c>
      <c r="B150" s="11" t="s">
        <v>44</v>
      </c>
      <c r="C150" s="11" t="s">
        <v>73</v>
      </c>
      <c r="D150" s="11" t="s">
        <v>162</v>
      </c>
      <c r="E150" s="21" t="s">
        <v>213</v>
      </c>
      <c r="F150" s="21"/>
      <c r="G150" s="14">
        <v>30000</v>
      </c>
      <c r="H150" s="84">
        <v>0</v>
      </c>
      <c r="I150" s="94">
        <f t="shared" si="20"/>
        <v>0</v>
      </c>
    </row>
    <row r="151" spans="1:9" ht="51" customHeight="1">
      <c r="A151" s="30" t="s">
        <v>76</v>
      </c>
      <c r="B151" s="11" t="s">
        <v>44</v>
      </c>
      <c r="C151" s="11" t="s">
        <v>73</v>
      </c>
      <c r="D151" s="11" t="s">
        <v>164</v>
      </c>
      <c r="E151" s="21" t="s">
        <v>99</v>
      </c>
      <c r="F151" s="21"/>
      <c r="G151" s="14">
        <f t="shared" ref="G151:H151" si="21">G152</f>
        <v>72500</v>
      </c>
      <c r="H151" s="84">
        <f t="shared" si="21"/>
        <v>0</v>
      </c>
      <c r="I151" s="94">
        <f t="shared" si="20"/>
        <v>0</v>
      </c>
    </row>
    <row r="152" spans="1:9" ht="30.75" customHeight="1">
      <c r="A152" s="31" t="s">
        <v>77</v>
      </c>
      <c r="B152" s="11" t="s">
        <v>44</v>
      </c>
      <c r="C152" s="11" t="s">
        <v>73</v>
      </c>
      <c r="D152" s="11" t="s">
        <v>165</v>
      </c>
      <c r="E152" s="21" t="s">
        <v>78</v>
      </c>
      <c r="F152" s="21"/>
      <c r="G152" s="14">
        <v>72500</v>
      </c>
      <c r="H152" s="84">
        <v>0</v>
      </c>
      <c r="I152" s="94">
        <f t="shared" si="20"/>
        <v>0</v>
      </c>
    </row>
    <row r="153" spans="1:9" ht="30.75" customHeight="1">
      <c r="A153" s="31" t="s">
        <v>85</v>
      </c>
      <c r="B153" s="35" t="s">
        <v>12</v>
      </c>
      <c r="C153" s="36" t="s">
        <v>86</v>
      </c>
      <c r="D153" s="36"/>
      <c r="E153" s="36"/>
      <c r="F153" s="36"/>
      <c r="G153" s="28">
        <f>G155</f>
        <v>5000</v>
      </c>
      <c r="H153" s="82">
        <f>H155</f>
        <v>0</v>
      </c>
      <c r="I153" s="94">
        <f t="shared" si="20"/>
        <v>0</v>
      </c>
    </row>
    <row r="154" spans="1:9" ht="30.75" customHeight="1">
      <c r="A154" s="32" t="s">
        <v>85</v>
      </c>
      <c r="B154" s="37" t="s">
        <v>12</v>
      </c>
      <c r="C154" s="38" t="s">
        <v>87</v>
      </c>
      <c r="D154" s="40"/>
      <c r="E154" s="38"/>
      <c r="F154" s="38"/>
      <c r="G154" s="39">
        <f t="shared" ref="G154:H156" si="22">G155</f>
        <v>5000</v>
      </c>
      <c r="H154" s="92">
        <f t="shared" si="22"/>
        <v>0</v>
      </c>
      <c r="I154" s="94">
        <f t="shared" si="20"/>
        <v>0</v>
      </c>
    </row>
    <row r="155" spans="1:9" ht="30.75" customHeight="1">
      <c r="A155" s="25" t="s">
        <v>88</v>
      </c>
      <c r="B155" s="37" t="s">
        <v>12</v>
      </c>
      <c r="C155" s="38" t="s">
        <v>87</v>
      </c>
      <c r="D155" s="40" t="s">
        <v>166</v>
      </c>
      <c r="E155" s="40"/>
      <c r="F155" s="40"/>
      <c r="G155" s="39">
        <f t="shared" si="22"/>
        <v>5000</v>
      </c>
      <c r="H155" s="92">
        <f t="shared" si="22"/>
        <v>0</v>
      </c>
      <c r="I155" s="94">
        <f t="shared" si="20"/>
        <v>0</v>
      </c>
    </row>
    <row r="156" spans="1:9" ht="75" customHeight="1">
      <c r="A156" s="10" t="s">
        <v>89</v>
      </c>
      <c r="B156" s="37" t="s">
        <v>12</v>
      </c>
      <c r="C156" s="38" t="s">
        <v>87</v>
      </c>
      <c r="D156" s="40" t="s">
        <v>167</v>
      </c>
      <c r="E156" s="40" t="s">
        <v>99</v>
      </c>
      <c r="F156" s="40"/>
      <c r="G156" s="39">
        <f t="shared" si="22"/>
        <v>5000</v>
      </c>
      <c r="H156" s="92">
        <f t="shared" si="22"/>
        <v>0</v>
      </c>
      <c r="I156" s="94">
        <f t="shared" si="20"/>
        <v>0</v>
      </c>
    </row>
    <row r="157" spans="1:9" ht="30.75" customHeight="1">
      <c r="A157" s="31" t="s">
        <v>77</v>
      </c>
      <c r="B157" s="37" t="s">
        <v>12</v>
      </c>
      <c r="C157" s="38" t="s">
        <v>87</v>
      </c>
      <c r="D157" s="40" t="s">
        <v>167</v>
      </c>
      <c r="E157" s="34" t="s">
        <v>78</v>
      </c>
      <c r="F157" s="34"/>
      <c r="G157" s="39">
        <v>5000</v>
      </c>
      <c r="H157" s="92">
        <v>0</v>
      </c>
      <c r="I157" s="94">
        <f t="shared" si="20"/>
        <v>0</v>
      </c>
    </row>
    <row r="158" spans="1:9" ht="30.75" customHeight="1">
      <c r="A158" s="41" t="s">
        <v>90</v>
      </c>
      <c r="B158" s="42"/>
      <c r="C158" s="42"/>
      <c r="D158" s="42"/>
      <c r="E158" s="42"/>
      <c r="F158" s="42"/>
      <c r="G158" s="43">
        <f>G6</f>
        <v>9597023.1799999997</v>
      </c>
      <c r="H158" s="93">
        <f>H6</f>
        <v>1904358.51</v>
      </c>
      <c r="I158" s="94">
        <f t="shared" si="20"/>
        <v>0.19843220905922623</v>
      </c>
    </row>
    <row r="159" spans="1:9" ht="30.75" customHeight="1">
      <c r="A159" s="1"/>
      <c r="B159" s="1"/>
      <c r="C159" s="1"/>
      <c r="D159" s="1"/>
      <c r="E159" s="1"/>
      <c r="F159" s="1"/>
      <c r="G159" s="4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opLeftCell="A22" workbookViewId="0">
      <selection activeCell="A2" sqref="A2"/>
    </sheetView>
  </sheetViews>
  <sheetFormatPr defaultColWidth="45.7109375" defaultRowHeight="69" customHeight="1"/>
  <cols>
    <col min="1" max="1" width="23.7109375" style="49" customWidth="1"/>
    <col min="2" max="2" width="37.42578125" style="49" customWidth="1"/>
    <col min="3" max="3" width="10" style="49" customWidth="1"/>
    <col min="4" max="4" width="10.140625" style="49" customWidth="1"/>
    <col min="5" max="5" width="9" style="49" customWidth="1"/>
    <col min="6" max="254" width="45.7109375" style="49"/>
    <col min="255" max="255" width="23.7109375" style="49" customWidth="1"/>
    <col min="256" max="256" width="37.42578125" style="49" customWidth="1"/>
    <col min="257" max="257" width="14.140625" style="49" customWidth="1"/>
    <col min="258" max="510" width="45.7109375" style="49"/>
    <col min="511" max="511" width="23.7109375" style="49" customWidth="1"/>
    <col min="512" max="512" width="37.42578125" style="49" customWidth="1"/>
    <col min="513" max="513" width="14.140625" style="49" customWidth="1"/>
    <col min="514" max="766" width="45.7109375" style="49"/>
    <col min="767" max="767" width="23.7109375" style="49" customWidth="1"/>
    <col min="768" max="768" width="37.42578125" style="49" customWidth="1"/>
    <col min="769" max="769" width="14.140625" style="49" customWidth="1"/>
    <col min="770" max="1022" width="45.7109375" style="49"/>
    <col min="1023" max="1023" width="23.7109375" style="49" customWidth="1"/>
    <col min="1024" max="1024" width="37.42578125" style="49" customWidth="1"/>
    <col min="1025" max="1025" width="14.140625" style="49" customWidth="1"/>
    <col min="1026" max="1278" width="45.7109375" style="49"/>
    <col min="1279" max="1279" width="23.7109375" style="49" customWidth="1"/>
    <col min="1280" max="1280" width="37.42578125" style="49" customWidth="1"/>
    <col min="1281" max="1281" width="14.140625" style="49" customWidth="1"/>
    <col min="1282" max="1534" width="45.7109375" style="49"/>
    <col min="1535" max="1535" width="23.7109375" style="49" customWidth="1"/>
    <col min="1536" max="1536" width="37.42578125" style="49" customWidth="1"/>
    <col min="1537" max="1537" width="14.140625" style="49" customWidth="1"/>
    <col min="1538" max="1790" width="45.7109375" style="49"/>
    <col min="1791" max="1791" width="23.7109375" style="49" customWidth="1"/>
    <col min="1792" max="1792" width="37.42578125" style="49" customWidth="1"/>
    <col min="1793" max="1793" width="14.140625" style="49" customWidth="1"/>
    <col min="1794" max="2046" width="45.7109375" style="49"/>
    <col min="2047" max="2047" width="23.7109375" style="49" customWidth="1"/>
    <col min="2048" max="2048" width="37.42578125" style="49" customWidth="1"/>
    <col min="2049" max="2049" width="14.140625" style="49" customWidth="1"/>
    <col min="2050" max="2302" width="45.7109375" style="49"/>
    <col min="2303" max="2303" width="23.7109375" style="49" customWidth="1"/>
    <col min="2304" max="2304" width="37.42578125" style="49" customWidth="1"/>
    <col min="2305" max="2305" width="14.140625" style="49" customWidth="1"/>
    <col min="2306" max="2558" width="45.7109375" style="49"/>
    <col min="2559" max="2559" width="23.7109375" style="49" customWidth="1"/>
    <col min="2560" max="2560" width="37.42578125" style="49" customWidth="1"/>
    <col min="2561" max="2561" width="14.140625" style="49" customWidth="1"/>
    <col min="2562" max="2814" width="45.7109375" style="49"/>
    <col min="2815" max="2815" width="23.7109375" style="49" customWidth="1"/>
    <col min="2816" max="2816" width="37.42578125" style="49" customWidth="1"/>
    <col min="2817" max="2817" width="14.140625" style="49" customWidth="1"/>
    <col min="2818" max="3070" width="45.7109375" style="49"/>
    <col min="3071" max="3071" width="23.7109375" style="49" customWidth="1"/>
    <col min="3072" max="3072" width="37.42578125" style="49" customWidth="1"/>
    <col min="3073" max="3073" width="14.140625" style="49" customWidth="1"/>
    <col min="3074" max="3326" width="45.7109375" style="49"/>
    <col min="3327" max="3327" width="23.7109375" style="49" customWidth="1"/>
    <col min="3328" max="3328" width="37.42578125" style="49" customWidth="1"/>
    <col min="3329" max="3329" width="14.140625" style="49" customWidth="1"/>
    <col min="3330" max="3582" width="45.7109375" style="49"/>
    <col min="3583" max="3583" width="23.7109375" style="49" customWidth="1"/>
    <col min="3584" max="3584" width="37.42578125" style="49" customWidth="1"/>
    <col min="3585" max="3585" width="14.140625" style="49" customWidth="1"/>
    <col min="3586" max="3838" width="45.7109375" style="49"/>
    <col min="3839" max="3839" width="23.7109375" style="49" customWidth="1"/>
    <col min="3840" max="3840" width="37.42578125" style="49" customWidth="1"/>
    <col min="3841" max="3841" width="14.140625" style="49" customWidth="1"/>
    <col min="3842" max="4094" width="45.7109375" style="49"/>
    <col min="4095" max="4095" width="23.7109375" style="49" customWidth="1"/>
    <col min="4096" max="4096" width="37.42578125" style="49" customWidth="1"/>
    <col min="4097" max="4097" width="14.140625" style="49" customWidth="1"/>
    <col min="4098" max="4350" width="45.7109375" style="49"/>
    <col min="4351" max="4351" width="23.7109375" style="49" customWidth="1"/>
    <col min="4352" max="4352" width="37.42578125" style="49" customWidth="1"/>
    <col min="4353" max="4353" width="14.140625" style="49" customWidth="1"/>
    <col min="4354" max="4606" width="45.7109375" style="49"/>
    <col min="4607" max="4607" width="23.7109375" style="49" customWidth="1"/>
    <col min="4608" max="4608" width="37.42578125" style="49" customWidth="1"/>
    <col min="4609" max="4609" width="14.140625" style="49" customWidth="1"/>
    <col min="4610" max="4862" width="45.7109375" style="49"/>
    <col min="4863" max="4863" width="23.7109375" style="49" customWidth="1"/>
    <col min="4864" max="4864" width="37.42578125" style="49" customWidth="1"/>
    <col min="4865" max="4865" width="14.140625" style="49" customWidth="1"/>
    <col min="4866" max="5118" width="45.7109375" style="49"/>
    <col min="5119" max="5119" width="23.7109375" style="49" customWidth="1"/>
    <col min="5120" max="5120" width="37.42578125" style="49" customWidth="1"/>
    <col min="5121" max="5121" width="14.140625" style="49" customWidth="1"/>
    <col min="5122" max="5374" width="45.7109375" style="49"/>
    <col min="5375" max="5375" width="23.7109375" style="49" customWidth="1"/>
    <col min="5376" max="5376" width="37.42578125" style="49" customWidth="1"/>
    <col min="5377" max="5377" width="14.140625" style="49" customWidth="1"/>
    <col min="5378" max="5630" width="45.7109375" style="49"/>
    <col min="5631" max="5631" width="23.7109375" style="49" customWidth="1"/>
    <col min="5632" max="5632" width="37.42578125" style="49" customWidth="1"/>
    <col min="5633" max="5633" width="14.140625" style="49" customWidth="1"/>
    <col min="5634" max="5886" width="45.7109375" style="49"/>
    <col min="5887" max="5887" width="23.7109375" style="49" customWidth="1"/>
    <col min="5888" max="5888" width="37.42578125" style="49" customWidth="1"/>
    <col min="5889" max="5889" width="14.140625" style="49" customWidth="1"/>
    <col min="5890" max="6142" width="45.7109375" style="49"/>
    <col min="6143" max="6143" width="23.7109375" style="49" customWidth="1"/>
    <col min="6144" max="6144" width="37.42578125" style="49" customWidth="1"/>
    <col min="6145" max="6145" width="14.140625" style="49" customWidth="1"/>
    <col min="6146" max="6398" width="45.7109375" style="49"/>
    <col min="6399" max="6399" width="23.7109375" style="49" customWidth="1"/>
    <col min="6400" max="6400" width="37.42578125" style="49" customWidth="1"/>
    <col min="6401" max="6401" width="14.140625" style="49" customWidth="1"/>
    <col min="6402" max="6654" width="45.7109375" style="49"/>
    <col min="6655" max="6655" width="23.7109375" style="49" customWidth="1"/>
    <col min="6656" max="6656" width="37.42578125" style="49" customWidth="1"/>
    <col min="6657" max="6657" width="14.140625" style="49" customWidth="1"/>
    <col min="6658" max="6910" width="45.7109375" style="49"/>
    <col min="6911" max="6911" width="23.7109375" style="49" customWidth="1"/>
    <col min="6912" max="6912" width="37.42578125" style="49" customWidth="1"/>
    <col min="6913" max="6913" width="14.140625" style="49" customWidth="1"/>
    <col min="6914" max="7166" width="45.7109375" style="49"/>
    <col min="7167" max="7167" width="23.7109375" style="49" customWidth="1"/>
    <col min="7168" max="7168" width="37.42578125" style="49" customWidth="1"/>
    <col min="7169" max="7169" width="14.140625" style="49" customWidth="1"/>
    <col min="7170" max="7422" width="45.7109375" style="49"/>
    <col min="7423" max="7423" width="23.7109375" style="49" customWidth="1"/>
    <col min="7424" max="7424" width="37.42578125" style="49" customWidth="1"/>
    <col min="7425" max="7425" width="14.140625" style="49" customWidth="1"/>
    <col min="7426" max="7678" width="45.7109375" style="49"/>
    <col min="7679" max="7679" width="23.7109375" style="49" customWidth="1"/>
    <col min="7680" max="7680" width="37.42578125" style="49" customWidth="1"/>
    <col min="7681" max="7681" width="14.140625" style="49" customWidth="1"/>
    <col min="7682" max="7934" width="45.7109375" style="49"/>
    <col min="7935" max="7935" width="23.7109375" style="49" customWidth="1"/>
    <col min="7936" max="7936" width="37.42578125" style="49" customWidth="1"/>
    <col min="7937" max="7937" width="14.140625" style="49" customWidth="1"/>
    <col min="7938" max="8190" width="45.7109375" style="49"/>
    <col min="8191" max="8191" width="23.7109375" style="49" customWidth="1"/>
    <col min="8192" max="8192" width="37.42578125" style="49" customWidth="1"/>
    <col min="8193" max="8193" width="14.140625" style="49" customWidth="1"/>
    <col min="8194" max="8446" width="45.7109375" style="49"/>
    <col min="8447" max="8447" width="23.7109375" style="49" customWidth="1"/>
    <col min="8448" max="8448" width="37.42578125" style="49" customWidth="1"/>
    <col min="8449" max="8449" width="14.140625" style="49" customWidth="1"/>
    <col min="8450" max="8702" width="45.7109375" style="49"/>
    <col min="8703" max="8703" width="23.7109375" style="49" customWidth="1"/>
    <col min="8704" max="8704" width="37.42578125" style="49" customWidth="1"/>
    <col min="8705" max="8705" width="14.140625" style="49" customWidth="1"/>
    <col min="8706" max="8958" width="45.7109375" style="49"/>
    <col min="8959" max="8959" width="23.7109375" style="49" customWidth="1"/>
    <col min="8960" max="8960" width="37.42578125" style="49" customWidth="1"/>
    <col min="8961" max="8961" width="14.140625" style="49" customWidth="1"/>
    <col min="8962" max="9214" width="45.7109375" style="49"/>
    <col min="9215" max="9215" width="23.7109375" style="49" customWidth="1"/>
    <col min="9216" max="9216" width="37.42578125" style="49" customWidth="1"/>
    <col min="9217" max="9217" width="14.140625" style="49" customWidth="1"/>
    <col min="9218" max="9470" width="45.7109375" style="49"/>
    <col min="9471" max="9471" width="23.7109375" style="49" customWidth="1"/>
    <col min="9472" max="9472" width="37.42578125" style="49" customWidth="1"/>
    <col min="9473" max="9473" width="14.140625" style="49" customWidth="1"/>
    <col min="9474" max="9726" width="45.7109375" style="49"/>
    <col min="9727" max="9727" width="23.7109375" style="49" customWidth="1"/>
    <col min="9728" max="9728" width="37.42578125" style="49" customWidth="1"/>
    <col min="9729" max="9729" width="14.140625" style="49" customWidth="1"/>
    <col min="9730" max="9982" width="45.7109375" style="49"/>
    <col min="9983" max="9983" width="23.7109375" style="49" customWidth="1"/>
    <col min="9984" max="9984" width="37.42578125" style="49" customWidth="1"/>
    <col min="9985" max="9985" width="14.140625" style="49" customWidth="1"/>
    <col min="9986" max="10238" width="45.7109375" style="49"/>
    <col min="10239" max="10239" width="23.7109375" style="49" customWidth="1"/>
    <col min="10240" max="10240" width="37.42578125" style="49" customWidth="1"/>
    <col min="10241" max="10241" width="14.140625" style="49" customWidth="1"/>
    <col min="10242" max="10494" width="45.7109375" style="49"/>
    <col min="10495" max="10495" width="23.7109375" style="49" customWidth="1"/>
    <col min="10496" max="10496" width="37.42578125" style="49" customWidth="1"/>
    <col min="10497" max="10497" width="14.140625" style="49" customWidth="1"/>
    <col min="10498" max="10750" width="45.7109375" style="49"/>
    <col min="10751" max="10751" width="23.7109375" style="49" customWidth="1"/>
    <col min="10752" max="10752" width="37.42578125" style="49" customWidth="1"/>
    <col min="10753" max="10753" width="14.140625" style="49" customWidth="1"/>
    <col min="10754" max="11006" width="45.7109375" style="49"/>
    <col min="11007" max="11007" width="23.7109375" style="49" customWidth="1"/>
    <col min="11008" max="11008" width="37.42578125" style="49" customWidth="1"/>
    <col min="11009" max="11009" width="14.140625" style="49" customWidth="1"/>
    <col min="11010" max="11262" width="45.7109375" style="49"/>
    <col min="11263" max="11263" width="23.7109375" style="49" customWidth="1"/>
    <col min="11264" max="11264" width="37.42578125" style="49" customWidth="1"/>
    <col min="11265" max="11265" width="14.140625" style="49" customWidth="1"/>
    <col min="11266" max="11518" width="45.7109375" style="49"/>
    <col min="11519" max="11519" width="23.7109375" style="49" customWidth="1"/>
    <col min="11520" max="11520" width="37.42578125" style="49" customWidth="1"/>
    <col min="11521" max="11521" width="14.140625" style="49" customWidth="1"/>
    <col min="11522" max="11774" width="45.7109375" style="49"/>
    <col min="11775" max="11775" width="23.7109375" style="49" customWidth="1"/>
    <col min="11776" max="11776" width="37.42578125" style="49" customWidth="1"/>
    <col min="11777" max="11777" width="14.140625" style="49" customWidth="1"/>
    <col min="11778" max="12030" width="45.7109375" style="49"/>
    <col min="12031" max="12031" width="23.7109375" style="49" customWidth="1"/>
    <col min="12032" max="12032" width="37.42578125" style="49" customWidth="1"/>
    <col min="12033" max="12033" width="14.140625" style="49" customWidth="1"/>
    <col min="12034" max="12286" width="45.7109375" style="49"/>
    <col min="12287" max="12287" width="23.7109375" style="49" customWidth="1"/>
    <col min="12288" max="12288" width="37.42578125" style="49" customWidth="1"/>
    <col min="12289" max="12289" width="14.140625" style="49" customWidth="1"/>
    <col min="12290" max="12542" width="45.7109375" style="49"/>
    <col min="12543" max="12543" width="23.7109375" style="49" customWidth="1"/>
    <col min="12544" max="12544" width="37.42578125" style="49" customWidth="1"/>
    <col min="12545" max="12545" width="14.140625" style="49" customWidth="1"/>
    <col min="12546" max="12798" width="45.7109375" style="49"/>
    <col min="12799" max="12799" width="23.7109375" style="49" customWidth="1"/>
    <col min="12800" max="12800" width="37.42578125" style="49" customWidth="1"/>
    <col min="12801" max="12801" width="14.140625" style="49" customWidth="1"/>
    <col min="12802" max="13054" width="45.7109375" style="49"/>
    <col min="13055" max="13055" width="23.7109375" style="49" customWidth="1"/>
    <col min="13056" max="13056" width="37.42578125" style="49" customWidth="1"/>
    <col min="13057" max="13057" width="14.140625" style="49" customWidth="1"/>
    <col min="13058" max="13310" width="45.7109375" style="49"/>
    <col min="13311" max="13311" width="23.7109375" style="49" customWidth="1"/>
    <col min="13312" max="13312" width="37.42578125" style="49" customWidth="1"/>
    <col min="13313" max="13313" width="14.140625" style="49" customWidth="1"/>
    <col min="13314" max="13566" width="45.7109375" style="49"/>
    <col min="13567" max="13567" width="23.7109375" style="49" customWidth="1"/>
    <col min="13568" max="13568" width="37.42578125" style="49" customWidth="1"/>
    <col min="13569" max="13569" width="14.140625" style="49" customWidth="1"/>
    <col min="13570" max="13822" width="45.7109375" style="49"/>
    <col min="13823" max="13823" width="23.7109375" style="49" customWidth="1"/>
    <col min="13824" max="13824" width="37.42578125" style="49" customWidth="1"/>
    <col min="13825" max="13825" width="14.140625" style="49" customWidth="1"/>
    <col min="13826" max="14078" width="45.7109375" style="49"/>
    <col min="14079" max="14079" width="23.7109375" style="49" customWidth="1"/>
    <col min="14080" max="14080" width="37.42578125" style="49" customWidth="1"/>
    <col min="14081" max="14081" width="14.140625" style="49" customWidth="1"/>
    <col min="14082" max="14334" width="45.7109375" style="49"/>
    <col min="14335" max="14335" width="23.7109375" style="49" customWidth="1"/>
    <col min="14336" max="14336" width="37.42578125" style="49" customWidth="1"/>
    <col min="14337" max="14337" width="14.140625" style="49" customWidth="1"/>
    <col min="14338" max="14590" width="45.7109375" style="49"/>
    <col min="14591" max="14591" width="23.7109375" style="49" customWidth="1"/>
    <col min="14592" max="14592" width="37.42578125" style="49" customWidth="1"/>
    <col min="14593" max="14593" width="14.140625" style="49" customWidth="1"/>
    <col min="14594" max="14846" width="45.7109375" style="49"/>
    <col min="14847" max="14847" width="23.7109375" style="49" customWidth="1"/>
    <col min="14848" max="14848" width="37.42578125" style="49" customWidth="1"/>
    <col min="14849" max="14849" width="14.140625" style="49" customWidth="1"/>
    <col min="14850" max="15102" width="45.7109375" style="49"/>
    <col min="15103" max="15103" width="23.7109375" style="49" customWidth="1"/>
    <col min="15104" max="15104" width="37.42578125" style="49" customWidth="1"/>
    <col min="15105" max="15105" width="14.140625" style="49" customWidth="1"/>
    <col min="15106" max="15358" width="45.7109375" style="49"/>
    <col min="15359" max="15359" width="23.7109375" style="49" customWidth="1"/>
    <col min="15360" max="15360" width="37.42578125" style="49" customWidth="1"/>
    <col min="15361" max="15361" width="14.140625" style="49" customWidth="1"/>
    <col min="15362" max="15614" width="45.7109375" style="49"/>
    <col min="15615" max="15615" width="23.7109375" style="49" customWidth="1"/>
    <col min="15616" max="15616" width="37.42578125" style="49" customWidth="1"/>
    <col min="15617" max="15617" width="14.140625" style="49" customWidth="1"/>
    <col min="15618" max="15870" width="45.7109375" style="49"/>
    <col min="15871" max="15871" width="23.7109375" style="49" customWidth="1"/>
    <col min="15872" max="15872" width="37.42578125" style="49" customWidth="1"/>
    <col min="15873" max="15873" width="14.140625" style="49" customWidth="1"/>
    <col min="15874" max="16126" width="45.7109375" style="49"/>
    <col min="16127" max="16127" width="23.7109375" style="49" customWidth="1"/>
    <col min="16128" max="16128" width="37.42578125" style="49" customWidth="1"/>
    <col min="16129" max="16129" width="14.140625" style="49" customWidth="1"/>
    <col min="16130" max="16384" width="45.7109375" style="49"/>
  </cols>
  <sheetData>
    <row r="1" spans="1:5" s="48" customFormat="1" ht="87" customHeight="1">
      <c r="A1" s="144" t="s">
        <v>263</v>
      </c>
      <c r="B1" s="144"/>
      <c r="C1" s="144"/>
    </row>
    <row r="2" spans="1:5" ht="16.5" customHeight="1">
      <c r="A2" s="107"/>
      <c r="B2" s="108"/>
      <c r="C2" s="109" t="s">
        <v>168</v>
      </c>
    </row>
    <row r="3" spans="1:5" s="50" customFormat="1" ht="24.75" customHeight="1">
      <c r="A3" s="145" t="s">
        <v>169</v>
      </c>
      <c r="B3" s="147" t="s">
        <v>0</v>
      </c>
      <c r="C3" s="149" t="s">
        <v>191</v>
      </c>
      <c r="D3" s="149" t="s">
        <v>220</v>
      </c>
      <c r="E3" s="110"/>
    </row>
    <row r="4" spans="1:5" s="50" customFormat="1" ht="14.25" customHeight="1">
      <c r="A4" s="146"/>
      <c r="B4" s="148"/>
      <c r="C4" s="150"/>
      <c r="D4" s="150"/>
      <c r="E4" s="105" t="s">
        <v>221</v>
      </c>
    </row>
    <row r="5" spans="1:5" ht="25.5" customHeight="1">
      <c r="A5" s="111" t="s">
        <v>170</v>
      </c>
      <c r="B5" s="112" t="s">
        <v>171</v>
      </c>
      <c r="C5" s="124">
        <f>C6+C8+C10+C13</f>
        <v>900000</v>
      </c>
      <c r="D5" s="124">
        <f>D6+D8+D10+D13</f>
        <v>215277.58</v>
      </c>
      <c r="E5" s="96">
        <f>D5/C5</f>
        <v>0.23919731111111109</v>
      </c>
    </row>
    <row r="6" spans="1:5" ht="22.5" customHeight="1">
      <c r="A6" s="111" t="s">
        <v>172</v>
      </c>
      <c r="B6" s="113" t="s">
        <v>173</v>
      </c>
      <c r="C6" s="124">
        <f>C7</f>
        <v>30000</v>
      </c>
      <c r="D6" s="124">
        <v>8209.1</v>
      </c>
      <c r="E6" s="96">
        <f t="shared" ref="E6:E24" si="0">D6/C6</f>
        <v>0.27363666666666669</v>
      </c>
    </row>
    <row r="7" spans="1:5" ht="23.25" customHeight="1">
      <c r="A7" s="114" t="s">
        <v>174</v>
      </c>
      <c r="B7" s="115" t="s">
        <v>175</v>
      </c>
      <c r="C7" s="125">
        <v>30000</v>
      </c>
      <c r="D7" s="125">
        <v>8209.1</v>
      </c>
      <c r="E7" s="96">
        <f t="shared" si="0"/>
        <v>0.27363666666666669</v>
      </c>
    </row>
    <row r="8" spans="1:5" ht="22.5" customHeight="1">
      <c r="A8" s="111" t="s">
        <v>176</v>
      </c>
      <c r="B8" s="113" t="s">
        <v>177</v>
      </c>
      <c r="C8" s="124">
        <f>C9</f>
        <v>40000</v>
      </c>
      <c r="D8" s="124">
        <f>D9</f>
        <v>419.42</v>
      </c>
      <c r="E8" s="96">
        <f t="shared" si="0"/>
        <v>1.04855E-2</v>
      </c>
    </row>
    <row r="9" spans="1:5" ht="39.75" customHeight="1">
      <c r="A9" s="116" t="s">
        <v>222</v>
      </c>
      <c r="B9" s="97" t="s">
        <v>214</v>
      </c>
      <c r="C9" s="130">
        <v>40000</v>
      </c>
      <c r="D9" s="130">
        <v>419.42</v>
      </c>
      <c r="E9" s="96">
        <f t="shared" si="0"/>
        <v>1.04855E-2</v>
      </c>
    </row>
    <row r="10" spans="1:5" ht="21" customHeight="1">
      <c r="A10" s="111" t="s">
        <v>178</v>
      </c>
      <c r="B10" s="117" t="s">
        <v>223</v>
      </c>
      <c r="C10" s="124">
        <f>C11+C12</f>
        <v>610000</v>
      </c>
      <c r="D10" s="124">
        <f>D11+D12</f>
        <v>206649.06</v>
      </c>
      <c r="E10" s="96">
        <f t="shared" si="0"/>
        <v>0.33876895081967212</v>
      </c>
    </row>
    <row r="11" spans="1:5" ht="32.25" customHeight="1">
      <c r="A11" s="118" t="s">
        <v>179</v>
      </c>
      <c r="B11" s="119" t="s">
        <v>180</v>
      </c>
      <c r="C11" s="125">
        <v>10000</v>
      </c>
      <c r="D11" s="125">
        <v>2359.23</v>
      </c>
      <c r="E11" s="96">
        <f t="shared" si="0"/>
        <v>0.23592299999999999</v>
      </c>
    </row>
    <row r="12" spans="1:5" ht="25.5" customHeight="1">
      <c r="A12" s="114" t="s">
        <v>181</v>
      </c>
      <c r="B12" s="120" t="s">
        <v>182</v>
      </c>
      <c r="C12" s="125">
        <v>600000</v>
      </c>
      <c r="D12" s="125">
        <v>204289.83</v>
      </c>
      <c r="E12" s="96">
        <f t="shared" si="0"/>
        <v>0.34048304999999995</v>
      </c>
    </row>
    <row r="13" spans="1:5" ht="69" customHeight="1">
      <c r="A13" s="114" t="s">
        <v>192</v>
      </c>
      <c r="B13" s="121" t="s">
        <v>193</v>
      </c>
      <c r="C13" s="131">
        <v>220000</v>
      </c>
      <c r="D13" s="131">
        <v>0</v>
      </c>
      <c r="E13" s="96">
        <f t="shared" si="0"/>
        <v>0</v>
      </c>
    </row>
    <row r="14" spans="1:5" ht="27" customHeight="1">
      <c r="A14" s="122" t="s">
        <v>183</v>
      </c>
      <c r="B14" s="123" t="s">
        <v>184</v>
      </c>
      <c r="C14" s="124">
        <f>C15</f>
        <v>8387733</v>
      </c>
      <c r="D14" s="124">
        <f>D15</f>
        <v>2327778</v>
      </c>
      <c r="E14" s="96">
        <f t="shared" si="0"/>
        <v>0.27752170938202253</v>
      </c>
    </row>
    <row r="15" spans="1:5" ht="45.75" customHeight="1">
      <c r="A15" s="111" t="s">
        <v>185</v>
      </c>
      <c r="B15" s="113" t="s">
        <v>186</v>
      </c>
      <c r="C15" s="125">
        <f>C16+C17+C18</f>
        <v>8387733</v>
      </c>
      <c r="D15" s="125">
        <f>D16+D17+D18</f>
        <v>2327778</v>
      </c>
      <c r="E15" s="96">
        <f t="shared" si="0"/>
        <v>0.27752170938202253</v>
      </c>
    </row>
    <row r="16" spans="1:5" ht="42" customHeight="1">
      <c r="A16" s="118" t="s">
        <v>224</v>
      </c>
      <c r="B16" s="126" t="s">
        <v>187</v>
      </c>
      <c r="C16" s="125">
        <v>6920285</v>
      </c>
      <c r="D16" s="125">
        <v>2304636</v>
      </c>
      <c r="E16" s="96">
        <f t="shared" si="0"/>
        <v>0.3330261687199299</v>
      </c>
    </row>
    <row r="17" spans="1:5" ht="39" customHeight="1">
      <c r="A17" s="118" t="s">
        <v>225</v>
      </c>
      <c r="B17" s="126" t="s">
        <v>188</v>
      </c>
      <c r="C17" s="124">
        <v>87848</v>
      </c>
      <c r="D17" s="124">
        <v>23142</v>
      </c>
      <c r="E17" s="96">
        <f t="shared" si="0"/>
        <v>0.26343229214097075</v>
      </c>
    </row>
    <row r="18" spans="1:5" ht="38.25" customHeight="1">
      <c r="A18" s="127" t="s">
        <v>226</v>
      </c>
      <c r="B18" s="126" t="s">
        <v>194</v>
      </c>
      <c r="C18" s="125">
        <f>C19+C20+C21+C22+C23+C24</f>
        <v>1379600</v>
      </c>
      <c r="D18" s="125">
        <f>D19+D20+D21+D22+D23+D24</f>
        <v>0</v>
      </c>
      <c r="E18" s="96">
        <f t="shared" si="0"/>
        <v>0</v>
      </c>
    </row>
    <row r="19" spans="1:5" ht="69" customHeight="1">
      <c r="A19" s="127" t="s">
        <v>227</v>
      </c>
      <c r="B19" s="126" t="s">
        <v>228</v>
      </c>
      <c r="C19" s="125">
        <v>60000</v>
      </c>
      <c r="D19" s="125">
        <v>0</v>
      </c>
      <c r="E19" s="96">
        <f t="shared" si="0"/>
        <v>0</v>
      </c>
    </row>
    <row r="20" spans="1:5" ht="69" customHeight="1">
      <c r="A20" s="127" t="s">
        <v>229</v>
      </c>
      <c r="B20" s="126" t="s">
        <v>230</v>
      </c>
      <c r="C20" s="125">
        <v>0</v>
      </c>
      <c r="D20" s="125">
        <v>0</v>
      </c>
      <c r="E20" s="96" t="e">
        <f t="shared" si="0"/>
        <v>#DIV/0!</v>
      </c>
    </row>
    <row r="21" spans="1:5" ht="69" customHeight="1">
      <c r="A21" s="127" t="s">
        <v>231</v>
      </c>
      <c r="B21" s="126" t="s">
        <v>232</v>
      </c>
      <c r="C21" s="125">
        <v>0</v>
      </c>
      <c r="D21" s="125">
        <v>0</v>
      </c>
      <c r="E21" s="96" t="e">
        <f t="shared" si="0"/>
        <v>#DIV/0!</v>
      </c>
    </row>
    <row r="22" spans="1:5" ht="66.75" customHeight="1">
      <c r="A22" s="127" t="s">
        <v>233</v>
      </c>
      <c r="B22" s="126" t="s">
        <v>234</v>
      </c>
      <c r="C22" s="125">
        <v>1272600</v>
      </c>
      <c r="D22" s="125">
        <v>0</v>
      </c>
      <c r="E22" s="96">
        <f t="shared" si="0"/>
        <v>0</v>
      </c>
    </row>
    <row r="23" spans="1:5" s="51" customFormat="1" ht="25.5" hidden="1" customHeight="1">
      <c r="A23" s="127" t="s">
        <v>235</v>
      </c>
      <c r="B23" s="126" t="s">
        <v>236</v>
      </c>
      <c r="C23" s="124">
        <v>0</v>
      </c>
      <c r="D23" s="124">
        <v>0</v>
      </c>
      <c r="E23" s="96" t="e">
        <f t="shared" si="0"/>
        <v>#DIV/0!</v>
      </c>
    </row>
    <row r="24" spans="1:5" s="51" customFormat="1" ht="69.75" customHeight="1">
      <c r="A24" s="127" t="s">
        <v>237</v>
      </c>
      <c r="B24" s="126" t="s">
        <v>238</v>
      </c>
      <c r="C24" s="124">
        <v>47000</v>
      </c>
      <c r="D24" s="124">
        <v>0</v>
      </c>
      <c r="E24" s="96">
        <f t="shared" si="0"/>
        <v>0</v>
      </c>
    </row>
    <row r="25" spans="1:5" ht="22.5" customHeight="1">
      <c r="A25" s="114"/>
      <c r="B25" s="128" t="s">
        <v>189</v>
      </c>
      <c r="C25" s="124">
        <f>C14+C5</f>
        <v>9287733</v>
      </c>
      <c r="D25" s="124">
        <f>D14+D5</f>
        <v>2543055.58</v>
      </c>
    </row>
    <row r="26" spans="1:5" ht="69" customHeight="1">
      <c r="A26" s="129"/>
      <c r="B26" s="129"/>
      <c r="C26" s="129"/>
    </row>
    <row r="29" spans="1:5" ht="69" customHeight="1">
      <c r="B29" s="49" t="s">
        <v>190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расх-2020</vt:lpstr>
      <vt:lpstr>дох-2020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2020-04-16T12:21:59Z</dcterms:modified>
</cp:coreProperties>
</file>