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 activeTab="1"/>
  </bookViews>
  <sheets>
    <sheet name="доходы" sheetId="1" r:id="rId1"/>
    <sheet name="расход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  <c r="E25" s="1"/>
  <c r="H11" i="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0"/>
  <c r="G110"/>
  <c r="G60"/>
  <c r="G152"/>
  <c r="G153"/>
  <c r="G154"/>
  <c r="G155"/>
  <c r="G142"/>
  <c r="G143"/>
  <c r="G144"/>
  <c r="G145"/>
  <c r="G146"/>
  <c r="G147"/>
  <c r="G95"/>
  <c r="G111"/>
  <c r="G120"/>
  <c r="G121"/>
  <c r="G122"/>
  <c r="G123"/>
  <c r="G124"/>
  <c r="G125"/>
  <c r="G126"/>
  <c r="G127"/>
  <c r="G112"/>
  <c r="G113"/>
  <c r="G114"/>
  <c r="G82"/>
  <c r="G83"/>
  <c r="G84"/>
  <c r="G85"/>
  <c r="G86"/>
  <c r="G92"/>
  <c r="G93"/>
  <c r="G71"/>
  <c r="G72"/>
  <c r="G73"/>
  <c r="G74"/>
  <c r="G78"/>
  <c r="G79"/>
  <c r="G80"/>
  <c r="G61"/>
  <c r="G62"/>
  <c r="G63"/>
  <c r="G64"/>
  <c r="G65"/>
  <c r="G49"/>
  <c r="G50"/>
  <c r="G53"/>
  <c r="G54"/>
  <c r="G55"/>
  <c r="G56"/>
  <c r="G21"/>
  <c r="G20" s="1"/>
  <c r="G19" s="1"/>
  <c r="G18" s="1"/>
  <c r="G11" s="1"/>
  <c r="G10" s="1"/>
  <c r="G40"/>
  <c r="G41"/>
  <c r="G42"/>
  <c r="G22"/>
  <c r="G33"/>
  <c r="G32" s="1"/>
  <c r="G23"/>
  <c r="G24"/>
  <c r="G29"/>
  <c r="G26"/>
  <c r="E10" i="1"/>
  <c r="E11"/>
  <c r="E12"/>
  <c r="E13"/>
  <c r="E14"/>
  <c r="E15"/>
  <c r="E16"/>
  <c r="E17"/>
  <c r="E18"/>
  <c r="E19"/>
  <c r="E20"/>
  <c r="E21"/>
  <c r="E22"/>
  <c r="E23"/>
  <c r="E24"/>
  <c r="E9"/>
  <c r="D19"/>
  <c r="D20"/>
  <c r="D9"/>
  <c r="C25"/>
  <c r="D14" l="1"/>
  <c r="D10"/>
  <c r="C20"/>
  <c r="C19" s="1"/>
  <c r="C17"/>
  <c r="C12"/>
  <c r="C9" s="1"/>
  <c r="F71" i="2" l="1"/>
  <c r="F10"/>
  <c r="F11"/>
  <c r="F95"/>
  <c r="F142"/>
  <c r="F143"/>
  <c r="F144"/>
  <c r="F145"/>
  <c r="F146"/>
  <c r="F147"/>
  <c r="F150"/>
  <c r="F149" s="1"/>
  <c r="F155"/>
  <c r="F154" s="1"/>
  <c r="F153" s="1"/>
  <c r="F152" s="1"/>
  <c r="F163"/>
  <c r="F162" s="1"/>
  <c r="F161" s="1"/>
  <c r="F160" s="1"/>
  <c r="F114"/>
  <c r="F113" s="1"/>
  <c r="F118"/>
  <c r="F117" s="1"/>
  <c r="F123"/>
  <c r="F122" s="1"/>
  <c r="F121" s="1"/>
  <c r="F127"/>
  <c r="F126" s="1"/>
  <c r="F130"/>
  <c r="F129" s="1"/>
  <c r="F133"/>
  <c r="F132" s="1"/>
  <c r="F136"/>
  <c r="F135" s="1"/>
  <c r="F140"/>
  <c r="F139" s="1"/>
  <c r="F138" s="1"/>
  <c r="F99"/>
  <c r="F98" s="1"/>
  <c r="F97" s="1"/>
  <c r="F103"/>
  <c r="F105"/>
  <c r="F108"/>
  <c r="F107" s="1"/>
  <c r="F88"/>
  <c r="F87" s="1"/>
  <c r="F90"/>
  <c r="F93"/>
  <c r="F92" s="1"/>
  <c r="F76"/>
  <c r="F75" s="1"/>
  <c r="F80"/>
  <c r="F79" s="1"/>
  <c r="F78" s="1"/>
  <c r="F65"/>
  <c r="F64" s="1"/>
  <c r="F63" s="1"/>
  <c r="F62" s="1"/>
  <c r="F61" s="1"/>
  <c r="F60" s="1"/>
  <c r="F69"/>
  <c r="F68" s="1"/>
  <c r="F51"/>
  <c r="F56"/>
  <c r="F55" s="1"/>
  <c r="F54" s="1"/>
  <c r="F53" s="1"/>
  <c r="F47"/>
  <c r="F46" s="1"/>
  <c r="F45" s="1"/>
  <c r="F38"/>
  <c r="F42"/>
  <c r="F41" s="1"/>
  <c r="F40" s="1"/>
  <c r="F33"/>
  <c r="F29"/>
  <c r="F26"/>
  <c r="F24"/>
  <c r="F23" s="1"/>
  <c r="F16"/>
  <c r="F15" s="1"/>
  <c r="F14" s="1"/>
  <c r="F13" s="1"/>
  <c r="F12" s="1"/>
  <c r="F112" l="1"/>
  <c r="F111" s="1"/>
  <c r="F110" s="1"/>
  <c r="F120"/>
  <c r="F102"/>
  <c r="F101" s="1"/>
  <c r="F96" s="1"/>
  <c r="F86"/>
  <c r="F85" s="1"/>
  <c r="F84" s="1"/>
  <c r="F83" s="1"/>
  <c r="F82" s="1"/>
  <c r="F50"/>
  <c r="F49" s="1"/>
  <c r="F22"/>
  <c r="F21" s="1"/>
  <c r="F20" s="1"/>
  <c r="F19" s="1"/>
  <c r="F18" s="1"/>
  <c r="F74"/>
  <c r="F73" s="1"/>
  <c r="F72" s="1"/>
</calcChain>
</file>

<file path=xl/sharedStrings.xml><?xml version="1.0" encoding="utf-8"?>
<sst xmlns="http://schemas.openxmlformats.org/spreadsheetml/2006/main" count="650" uniqueCount="213">
  <si>
    <t xml:space="preserve">Код </t>
  </si>
  <si>
    <t>Наименование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</si>
  <si>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</si>
  <si>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</si>
  <si>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</si>
  <si>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</si>
  <si>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</si>
  <si>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</si>
  <si>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1 06 00000 00 0000 000</t>
  </si>
  <si>
    <t xml:space="preserve"> Налоги на имущество</t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</si>
  <si>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</si>
  <si>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</si>
  <si>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</si>
  <si>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</si>
  <si>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</si>
  <si>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Прочие неналоговые платежи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</si>
  <si>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</si>
  <si>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</si>
  <si>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</si>
  <si>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</si>
  <si>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</si>
  <si>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</si>
  <si>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 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</si>
  <si>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</si>
  <si>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ВСЕГО ДОХОДОВ</t>
  </si>
  <si>
    <t>КГРБС</t>
  </si>
  <si>
    <t>Раздел,подраздел</t>
  </si>
  <si>
    <t>целевая статья</t>
  </si>
  <si>
    <t>группы и подгруппы видов расходов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</si>
  <si>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</si>
  <si>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</si>
  <si>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001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</si>
  <si>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</si>
  <si>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</si>
  <si>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</si>
  <si>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</si>
  <si>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</si>
  <si>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</si>
  <si>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</si>
  <si>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</si>
  <si>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</si>
  <si>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</si>
  <si>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</si>
  <si>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</si>
  <si>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</si>
  <si>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</si>
  <si>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</si>
  <si>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</si>
  <si>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</si>
  <si>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</si>
  <si>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</si>
  <si>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</si>
  <si>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</si>
  <si>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</si>
  <si>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</si>
  <si>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</si>
  <si>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</si>
  <si>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</si>
  <si>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</si>
  <si>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Другие общегосударственные вопросы</t>
  </si>
  <si>
    <t>01 13</t>
  </si>
  <si>
    <t xml:space="preserve">01 13 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</si>
  <si>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</si>
  <si>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</si>
  <si>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</si>
  <si>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</si>
  <si>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</si>
  <si>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</si>
  <si>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</si>
  <si>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</si>
  <si>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</si>
  <si>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</si>
  <si>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</si>
  <si>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</si>
  <si>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</si>
  <si>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</si>
  <si>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</si>
  <si>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</si>
  <si>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</si>
  <si>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</si>
  <si>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</si>
  <si>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</si>
  <si>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</si>
  <si>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</si>
  <si>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</si>
  <si>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</si>
  <si>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</si>
  <si>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Национальная экономика</t>
  </si>
  <si>
    <t>04 09</t>
  </si>
  <si>
    <t>24 0 00 00000</t>
  </si>
  <si>
    <t>Дорожное хозяйство (дорожные фонды)</t>
  </si>
  <si>
    <t>24 1 03 00000</t>
  </si>
  <si>
    <t>Муниципальная программа «Развитие дорожного хозяйства в Людиновском районе»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</si>
  <si>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</si>
  <si>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и ремонт автомобильных дорог местного значения»</t>
  </si>
  <si>
    <t>Основное направление "Чистка дорог от снега"</t>
  </si>
  <si>
    <t>24 1 03 01010</t>
  </si>
  <si>
    <t>Основное направление "Гредирование дорог "</t>
  </si>
  <si>
    <t>24 1 03 01020</t>
  </si>
  <si>
    <t>Ремонт  автомобильных дорог местного значения</t>
  </si>
  <si>
    <t>24 1 03 01030</t>
  </si>
  <si>
    <t>Жилищно-коммунальное хозяйство</t>
  </si>
  <si>
    <t>05</t>
  </si>
  <si>
    <t>Коммунальное хозяйство</t>
  </si>
  <si>
    <t>05 02</t>
  </si>
  <si>
    <t>66 0 00 02000</t>
  </si>
  <si>
    <t xml:space="preserve">Закупка товаров, работ и услуг для обеспечения государственных (муниципальных нужд </t>
  </si>
  <si>
    <t>Благоустройство</t>
  </si>
  <si>
    <t xml:space="preserve">001 </t>
  </si>
  <si>
    <t>05 03</t>
  </si>
  <si>
    <t>Муниципальная программа "Благоустройство территоррии сельского поселения "Село Букань"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</si>
  <si>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</si>
  <si>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</si>
  <si>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</si>
  <si>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</si>
  <si>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</si>
  <si>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</si>
  <si>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48 0 01 00200</t>
  </si>
  <si>
    <t>48 0 01 00210</t>
  </si>
  <si>
    <t>Обрезка и спиливание деревьев</t>
  </si>
  <si>
    <t>48 0 01 00220</t>
  </si>
  <si>
    <t>48 0 01 00230</t>
  </si>
  <si>
    <t>Образование</t>
  </si>
  <si>
    <t>07 05</t>
  </si>
  <si>
    <t>Переподготовка повышение квалификации</t>
  </si>
  <si>
    <t>51 0 01 00500</t>
  </si>
  <si>
    <t>08 01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</si>
  <si>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</si>
  <si>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</si>
  <si>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</si>
  <si>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</si>
  <si>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</si>
  <si>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</si>
  <si>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>Социальная политика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</si>
  <si>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</si>
  <si>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</si>
  <si>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</si>
  <si>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</si>
  <si>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</si>
  <si>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</si>
  <si>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</si>
  <si>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</si>
  <si>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Социальное обеспечение и иные выплаты  населению</t>
  </si>
  <si>
    <t>03 1 01 00100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</si>
  <si>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</si>
  <si>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</si>
  <si>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</si>
  <si>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</si>
  <si>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</si>
  <si>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</si>
  <si>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</si>
  <si>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</si>
  <si>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</si>
  <si>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</si>
  <si>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1 05 00000 00 0000 110</t>
  </si>
  <si>
    <t>Налог на совокупный доход</t>
  </si>
  <si>
    <t>1 05 01000 00 0000 110</t>
  </si>
  <si>
    <t>Налог, взимаемый в связи с применением упрощенной системы налогообложения</t>
  </si>
  <si>
    <t>2 02 10000 00 0000 150</t>
  </si>
  <si>
    <t>2 02 30000 00 0000 150</t>
  </si>
  <si>
    <t>2 02 40000 00 0000 150</t>
  </si>
  <si>
    <t xml:space="preserve">                                                                                                 "Село Букань"</t>
  </si>
  <si>
    <t>% исплн</t>
  </si>
  <si>
    <t>05 1 00 00000</t>
  </si>
  <si>
    <t>Основное мероприятие «Содержание в нормативном состоянии источников водоснабжения"</t>
  </si>
  <si>
    <t>05 1 06 01000</t>
  </si>
  <si>
    <t>Непрограммные расходы (содержание газопровода)</t>
  </si>
  <si>
    <t>05 1 03 01000</t>
  </si>
  <si>
    <t>Муниципальная программа «Управление имущественным комплексом МР "Город Людиново и Людиновский район"</t>
  </si>
  <si>
    <t>Основное мероприятие «Содержание в нормативном состоянии ГТС"</t>
  </si>
  <si>
    <t>48 0 01 00240</t>
  </si>
  <si>
    <t>48 0 01 00290</t>
  </si>
  <si>
    <t>Заработная плата</t>
  </si>
  <si>
    <t>Начисления на оплату труда</t>
  </si>
  <si>
    <t>51 0 01 00410</t>
  </si>
  <si>
    <t>51 0 01 00420</t>
  </si>
  <si>
    <t>Коммунальные услуги</t>
  </si>
  <si>
    <t>Прочие работы, услуги</t>
  </si>
  <si>
    <t>Увеличение стоимости основных средств</t>
  </si>
  <si>
    <t>Зааботная плата</t>
  </si>
  <si>
    <t xml:space="preserve">    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</si>
  <si>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t>0113</t>
  </si>
  <si>
    <t>11 0 06 00750</t>
  </si>
  <si>
    <t xml:space="preserve">        Прочая закупка товаров, работ и услуг</t>
  </si>
  <si>
    <t>244</t>
  </si>
  <si>
    <t xml:space="preserve">02 03 </t>
  </si>
  <si>
    <t>28 0 01 01000</t>
  </si>
  <si>
    <t>Прочая закупка товаров, работ и услуг для обеспечения государственных (муниципальных) нужд(канализация)</t>
  </si>
  <si>
    <t>Муниципальная программа «Чистая вода в Калужской области»</t>
  </si>
  <si>
    <t>48 0 00 00000</t>
  </si>
  <si>
    <t>Прочие мероприятия по благоустройству сельского поселение</t>
  </si>
  <si>
    <t>Содержание в чистоте территории сельского поселения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</si>
  <si>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</si>
  <si>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</si>
  <si>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Содержание и ремонт сцены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</si>
  <si>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покрытия спортивной площадки в с.Букань)</t>
  </si>
  <si>
    <t>0503</t>
  </si>
  <si>
    <t>51 0 21 01200</t>
  </si>
  <si>
    <t>Профессиональная подготовка, переподготовка и повышение квалификации</t>
  </si>
  <si>
    <t>План 2021 с изм.</t>
  </si>
  <si>
    <t>Ведомственная структура расходов сельского поселения "Село Букань" за 1 квартал 2021года</t>
  </si>
  <si>
    <t>исполнено</t>
  </si>
  <si>
    <t>Муниципальные служащие</t>
  </si>
  <si>
    <t>Прочие работники</t>
  </si>
  <si>
    <t>Коммунальные услуги(водоснабжение</t>
  </si>
  <si>
    <t>Коммунальные услуги(электроэнергия</t>
  </si>
  <si>
    <t>План на 2021 год</t>
  </si>
  <si>
    <t>Иные межбюджетные трансферты</t>
  </si>
  <si>
    <t>% исполнения</t>
  </si>
  <si>
    <t>исполнение 1 квартал</t>
  </si>
  <si>
    <t>Приложение № 1 к постановлению № 12  от 16.04.2021г.</t>
  </si>
  <si>
    <r>
      <t xml:space="preserve">  </t>
    </r>
    <r>
      <rPr>
        <b/>
        <sz val="8"/>
        <color theme="1"/>
        <rFont val="Times New Roman"/>
        <family val="1"/>
        <charset val="204"/>
      </rPr>
      <t>Исполнение доходов бюджюта                                                                                                                                               сельского поселения "Село Букань" за 1 квартал 2021 года (руб.)</t>
    </r>
  </si>
  <si>
    <t xml:space="preserve">Прилоожение № 2 к Постановлению № 12  от 16.04.2021г. администрации сельского поселения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</si>
</sst>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sz val="9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3">
      <alignment horizontal="left" vertical="top" wrapText="1"/>
    </xf>
  </cellStyleXfs>
  <cellXfs count="43">
    <xf numFmtId="0" fontId="0" fillId="0" borderId="0" xfId="0"/>
    <xf numFmtId="4" fontId="0" fillId="0" borderId="0" xfId="0" applyNumberFormat="1" applyAlignment="1">
      <alignment wrapText="1"/>
    </xf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8" fillId="0" borderId="0" xfId="0" applyFont="1"/>
    <xf numFmtId="4" fontId="8" fillId="0" borderId="0" xfId="0" applyNumberFormat="1" applyFont="1" applyAlignment="1">
      <alignment wrapText="1"/>
    </xf>
    <xf numFmtId="4" fontId="9" fillId="0" borderId="1" xfId="0" applyNumberFormat="1" applyFont="1" applyBorder="1"/>
    <xf numFmtId="0" fontId="11" fillId="0" borderId="3" xfId="1" quotePrefix="1" applyNumberFormat="1" applyFont="1" applyProtection="1">
      <alignment horizontal="left" vertical="top" wrapText="1"/>
    </xf>
    <xf numFmtId="0" fontId="11" fillId="0" borderId="3" xfId="1" applyNumberFormat="1" applyFont="1" applyProtection="1">
      <alignment horizontal="left" vertical="top" wrapText="1"/>
    </xf>
    <xf numFmtId="0" fontId="1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0" fontId="0" fillId="0" borderId="0" xfId="0" applyFont="1"/>
    <xf numFmtId="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11" fillId="0" borderId="3" xfId="1" quotePrefix="1" applyNumberFormat="1" applyFont="1" applyProtection="1">
      <alignment horizontal="left" vertical="top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4" fontId="15" fillId="0" borderId="5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4" fontId="14" fillId="0" borderId="5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4" fontId="15" fillId="0" borderId="2" xfId="0" applyNumberFormat="1" applyFont="1" applyBorder="1" applyAlignment="1">
      <alignment horizontal="center" wrapText="1"/>
    </xf>
    <xf numFmtId="4" fontId="14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xl34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I6" sqref="I6"/>
    </sheetView>
  </sheetViews>
  <sheetFormatPr defaultRowHeight="14.5"/>
  <cols>
    <col min="1" max="1" width="20.08984375" style="11" customWidth="1"/>
    <col min="2" max="2" width="25.453125" customWidth="1"/>
    <col min="3" max="3" width="12.453125" customWidth="1"/>
    <col min="4" max="4" width="11.7265625" customWidth="1"/>
    <col min="5" max="5" width="9.90625" customWidth="1"/>
  </cols>
  <sheetData>
    <row r="1" spans="1:5">
      <c r="A1" s="24"/>
      <c r="B1" s="42" t="s">
        <v>210</v>
      </c>
      <c r="C1" s="42"/>
      <c r="D1" s="42"/>
      <c r="E1" s="42"/>
    </row>
    <row r="2" spans="1:5">
      <c r="A2" s="41" t="s">
        <v>211</v>
      </c>
      <c r="B2" s="42"/>
      <c r="C2" s="42"/>
      <c r="D2" s="42"/>
      <c r="E2" s="42"/>
    </row>
    <row r="3" spans="1:5">
      <c r="A3" s="42"/>
      <c r="B3" s="42"/>
      <c r="C3" s="42"/>
      <c r="D3" s="42"/>
      <c r="E3" s="42"/>
    </row>
    <row r="4" spans="1:5">
      <c r="A4" s="42"/>
      <c r="B4" s="42"/>
      <c r="C4" s="42"/>
      <c r="D4" s="42"/>
      <c r="E4" s="42"/>
    </row>
    <row r="5" spans="1:5">
      <c r="A5" s="41"/>
      <c r="B5" s="42"/>
      <c r="C5" s="42"/>
      <c r="D5" s="42"/>
      <c r="E5" s="42"/>
    </row>
    <row r="6" spans="1:5">
      <c r="A6" s="42"/>
      <c r="B6" s="42"/>
      <c r="C6" s="42"/>
      <c r="D6" s="42"/>
      <c r="E6" s="42"/>
    </row>
    <row r="7" spans="1:5" ht="15" thickBot="1">
      <c r="A7" s="42"/>
      <c r="B7" s="42"/>
      <c r="C7" s="42"/>
      <c r="D7" s="42"/>
      <c r="E7" s="42"/>
    </row>
    <row r="8" spans="1:5" ht="42.5" customHeight="1" thickBot="1">
      <c r="A8" s="25" t="s">
        <v>0</v>
      </c>
      <c r="B8" s="26"/>
      <c r="C8" s="26" t="s">
        <v>206</v>
      </c>
      <c r="D8" s="27" t="s">
        <v>209</v>
      </c>
      <c r="E8" s="27" t="s">
        <v>208</v>
      </c>
    </row>
    <row r="9" spans="1:5" ht="22.5" thickBot="1">
      <c r="A9" s="28" t="s">
        <v>2</v>
      </c>
      <c r="B9" s="29" t="s">
        <v>3</v>
      </c>
      <c r="C9" s="30">
        <f>(C10+C12+C14+C17)</f>
        <v>316000</v>
      </c>
      <c r="D9" s="31">
        <f>D10+D14</f>
        <v>23622.489999999998</v>
      </c>
      <c r="E9" s="31">
        <f>D9/C9*100</f>
        <v>7.4754715189873409</v>
      </c>
    </row>
    <row r="10" spans="1:5" ht="15" thickBot="1">
      <c r="A10" s="28" t="s">
        <v>4</v>
      </c>
      <c r="B10" s="29" t="s">
        <v>5</v>
      </c>
      <c r="C10" s="30">
        <v>27000</v>
      </c>
      <c r="D10" s="31">
        <f>D11</f>
        <v>5169.1400000000003</v>
      </c>
      <c r="E10" s="31">
        <f t="shared" ref="E10:E24" si="0">D10/C10*100</f>
        <v>19.144962962962964</v>
      </c>
    </row>
    <row r="11" spans="1:5" ht="15" thickBot="1">
      <c r="A11" s="32" t="s">
        <v>6</v>
      </c>
      <c r="B11" s="33" t="s">
        <v>7</v>
      </c>
      <c r="C11" s="34">
        <v>27000</v>
      </c>
      <c r="D11" s="31">
        <v>5169.1400000000003</v>
      </c>
      <c r="E11" s="31">
        <f t="shared" si="0"/>
        <v>19.144962962962964</v>
      </c>
    </row>
    <row r="12" spans="1:5" ht="24" customHeight="1" thickBot="1">
      <c r="A12" s="35" t="s">
        <v>154</v>
      </c>
      <c r="B12" s="36" t="s">
        <v>155</v>
      </c>
      <c r="C12" s="37">
        <f>(C13)</f>
        <v>30000</v>
      </c>
      <c r="D12" s="31"/>
      <c r="E12" s="31">
        <f t="shared" si="0"/>
        <v>0</v>
      </c>
    </row>
    <row r="13" spans="1:5" ht="40.5" customHeight="1" thickBot="1">
      <c r="A13" s="25" t="s">
        <v>156</v>
      </c>
      <c r="B13" s="26" t="s">
        <v>157</v>
      </c>
      <c r="C13" s="38">
        <v>30000</v>
      </c>
      <c r="D13" s="31"/>
      <c r="E13" s="31">
        <f t="shared" si="0"/>
        <v>0</v>
      </c>
    </row>
    <row r="14" spans="1:5" ht="17.5" customHeight="1" thickBot="1">
      <c r="A14" s="28" t="s">
        <v>8</v>
      </c>
      <c r="B14" s="29" t="s">
        <v>9</v>
      </c>
      <c r="C14" s="30">
        <v>135000</v>
      </c>
      <c r="D14" s="31">
        <f>D15+D16</f>
        <v>18453.349999999999</v>
      </c>
      <c r="E14" s="31">
        <f t="shared" si="0"/>
        <v>13.669148148148146</v>
      </c>
    </row>
    <row r="15" spans="1:5" ht="14.5" customHeight="1" thickBot="1">
      <c r="A15" s="32" t="s">
        <v>10</v>
      </c>
      <c r="B15" s="33" t="s">
        <v>11</v>
      </c>
      <c r="C15" s="34">
        <v>35000</v>
      </c>
      <c r="D15" s="31">
        <v>13869.45</v>
      </c>
      <c r="E15" s="31">
        <f t="shared" si="0"/>
        <v>39.627000000000002</v>
      </c>
    </row>
    <row r="16" spans="1:5" ht="34" customHeight="1" thickBot="1">
      <c r="A16" s="32" t="s">
        <v>12</v>
      </c>
      <c r="B16" s="33" t="s">
        <v>13</v>
      </c>
      <c r="C16" s="34">
        <v>100000</v>
      </c>
      <c r="D16" s="31">
        <v>4583.8999999999996</v>
      </c>
      <c r="E16" s="31">
        <f t="shared" si="0"/>
        <v>4.5838999999999999</v>
      </c>
    </row>
    <row r="17" spans="1:5" ht="28.5" customHeight="1" thickBot="1">
      <c r="A17" s="28" t="s">
        <v>14</v>
      </c>
      <c r="B17" s="29" t="s">
        <v>15</v>
      </c>
      <c r="C17" s="30">
        <f>(C18)</f>
        <v>124000</v>
      </c>
      <c r="D17" s="31"/>
      <c r="E17" s="31">
        <f t="shared" si="0"/>
        <v>0</v>
      </c>
    </row>
    <row r="18" spans="1:5" ht="60.5" customHeight="1" thickBot="1">
      <c r="A18" s="32" t="s">
        <v>16</v>
      </c>
      <c r="B18" s="33" t="s">
        <v>17</v>
      </c>
      <c r="C18" s="34">
        <v>124000</v>
      </c>
      <c r="D18" s="31"/>
      <c r="E18" s="31">
        <f t="shared" si="0"/>
        <v>0</v>
      </c>
    </row>
    <row r="19" spans="1:5" ht="31.5" customHeight="1" thickBot="1">
      <c r="A19" s="28" t="s">
        <v>18</v>
      </c>
      <c r="B19" s="29" t="s">
        <v>19</v>
      </c>
      <c r="C19" s="30">
        <f>(C20)</f>
        <v>12120194</v>
      </c>
      <c r="D19" s="31">
        <f>D20</f>
        <v>2532300.14</v>
      </c>
      <c r="E19" s="31">
        <f t="shared" si="0"/>
        <v>20.89323108194473</v>
      </c>
    </row>
    <row r="20" spans="1:5" ht="40" customHeight="1" thickBot="1">
      <c r="A20" s="28" t="s">
        <v>20</v>
      </c>
      <c r="B20" s="29" t="s">
        <v>21</v>
      </c>
      <c r="C20" s="30">
        <f>(C21+C22+C23+C24)</f>
        <v>12120194</v>
      </c>
      <c r="D20" s="31">
        <f>D21+D22+D24</f>
        <v>2532300.14</v>
      </c>
      <c r="E20" s="31">
        <f t="shared" si="0"/>
        <v>20.89323108194473</v>
      </c>
    </row>
    <row r="21" spans="1:5" ht="38.5" customHeight="1" thickBot="1">
      <c r="A21" s="32" t="s">
        <v>158</v>
      </c>
      <c r="B21" s="33" t="s">
        <v>22</v>
      </c>
      <c r="C21" s="34">
        <v>9196994</v>
      </c>
      <c r="D21" s="31">
        <v>2299248</v>
      </c>
      <c r="E21" s="31">
        <f t="shared" si="0"/>
        <v>24.999994563441057</v>
      </c>
    </row>
    <row r="22" spans="1:5" ht="27" customHeight="1" thickBot="1">
      <c r="A22" s="32" t="s">
        <v>159</v>
      </c>
      <c r="B22" s="33" t="s">
        <v>23</v>
      </c>
      <c r="C22" s="34">
        <v>63200</v>
      </c>
      <c r="D22" s="31">
        <v>9148.14</v>
      </c>
      <c r="E22" s="31">
        <f t="shared" si="0"/>
        <v>14.474905063291137</v>
      </c>
    </row>
    <row r="23" spans="1:5" ht="30" customHeight="1" thickBot="1">
      <c r="A23" s="32" t="s">
        <v>160</v>
      </c>
      <c r="B23" s="33" t="s">
        <v>207</v>
      </c>
      <c r="C23" s="34">
        <v>2000000</v>
      </c>
      <c r="D23" s="31"/>
      <c r="E23" s="31">
        <f t="shared" si="0"/>
        <v>0</v>
      </c>
    </row>
    <row r="24" spans="1:5" ht="37" customHeight="1" thickBot="1">
      <c r="A24" s="32" t="s">
        <v>160</v>
      </c>
      <c r="B24" s="33" t="s">
        <v>207</v>
      </c>
      <c r="C24" s="34">
        <v>860000</v>
      </c>
      <c r="D24" s="31">
        <v>223904</v>
      </c>
      <c r="E24" s="31">
        <f t="shared" si="0"/>
        <v>26.035348837209305</v>
      </c>
    </row>
    <row r="25" spans="1:5" ht="15" thickBot="1">
      <c r="A25" s="39"/>
      <c r="B25" s="40" t="s">
        <v>24</v>
      </c>
      <c r="C25" s="40">
        <f>C9+C19</f>
        <v>12436194</v>
      </c>
      <c r="D25" s="40">
        <f>D9+D19</f>
        <v>2555922.6300000004</v>
      </c>
      <c r="E25" s="40">
        <f>D25/C25*100</f>
        <v>20.552289792198483</v>
      </c>
    </row>
    <row r="26" spans="1:5">
      <c r="A26" s="12"/>
      <c r="B26" s="1"/>
      <c r="C26" s="1"/>
      <c r="D26" s="1"/>
    </row>
    <row r="27" spans="1:5">
      <c r="A27" s="12"/>
      <c r="B27" s="1"/>
      <c r="C27" s="1"/>
      <c r="D27" s="1"/>
    </row>
    <row r="28" spans="1:5">
      <c r="A28" s="12"/>
      <c r="B28" s="1"/>
      <c r="C28" s="1"/>
      <c r="D28" s="1"/>
    </row>
    <row r="29" spans="1:5">
      <c r="A29" s="12"/>
      <c r="B29" s="1"/>
      <c r="C29" s="1"/>
      <c r="D29" s="1"/>
    </row>
  </sheetData>
  <mergeCells count="3">
    <mergeCell ref="A2:E4"/>
    <mergeCell ref="B1:E1"/>
    <mergeCell ref="A5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I164"/>
  <sheetViews>
    <sheetView tabSelected="1" workbookViewId="0">
      <selection activeCell="F8" sqref="F8"/>
    </sheetView>
  </sheetViews>
  <sheetFormatPr defaultRowHeight="14.5"/>
  <cols>
    <col min="1" max="1" width="36" style="18" customWidth="1"/>
    <col min="2" max="2" width="4.26953125" customWidth="1"/>
    <col min="3" max="3" width="4.6328125" customWidth="1"/>
    <col min="4" max="4" width="5.453125" customWidth="1"/>
    <col min="5" max="5" width="4.08984375" customWidth="1"/>
    <col min="6" max="6" width="11.453125" customWidth="1"/>
    <col min="7" max="7" width="11.54296875" customWidth="1"/>
    <col min="8" max="8" width="8.26953125" customWidth="1"/>
  </cols>
  <sheetData>
    <row r="5" spans="1:9">
      <c r="A5" t="s">
        <v>212</v>
      </c>
    </row>
    <row r="6" spans="1:9">
      <c r="A6" s="18" t="s">
        <v>161</v>
      </c>
    </row>
    <row r="7" spans="1:9" ht="15" thickBot="1">
      <c r="A7" s="18" t="s">
        <v>200</v>
      </c>
    </row>
    <row r="8" spans="1:9" ht="82" thickBot="1">
      <c r="A8" s="5" t="s">
        <v>1</v>
      </c>
      <c r="B8" s="5" t="s">
        <v>25</v>
      </c>
      <c r="C8" s="5" t="s">
        <v>26</v>
      </c>
      <c r="D8" s="5" t="s">
        <v>27</v>
      </c>
      <c r="E8" s="5" t="s">
        <v>28</v>
      </c>
      <c r="F8" s="16" t="s">
        <v>199</v>
      </c>
      <c r="G8" s="4" t="s">
        <v>201</v>
      </c>
      <c r="H8" s="2" t="s">
        <v>162</v>
      </c>
      <c r="I8" s="1"/>
    </row>
    <row r="9" spans="1:9" ht="15" thickBot="1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11</v>
      </c>
      <c r="G9" s="10">
        <v>7</v>
      </c>
      <c r="H9" s="10">
        <v>8</v>
      </c>
      <c r="I9" s="1"/>
    </row>
    <row r="10" spans="1:9" ht="24.5" thickBot="1">
      <c r="A10" s="5" t="s">
        <v>29</v>
      </c>
      <c r="B10" s="19"/>
      <c r="C10" s="19"/>
      <c r="D10" s="19"/>
      <c r="E10" s="8"/>
      <c r="F10" s="9">
        <f>F11+F60+F72+F82+F95+F142+F149+F152+F160</f>
        <v>12931086.82</v>
      </c>
      <c r="G10" s="3">
        <f>G11+G60+G71+G82+G95+G142+G152</f>
        <v>1361230.74</v>
      </c>
      <c r="H10" s="3">
        <f>G10/F10*100</f>
        <v>10.526808449655123</v>
      </c>
      <c r="I10" s="1"/>
    </row>
    <row r="11" spans="1:9" ht="15" thickBot="1">
      <c r="A11" s="5" t="s">
        <v>30</v>
      </c>
      <c r="B11" s="20" t="s">
        <v>31</v>
      </c>
      <c r="C11" s="20" t="s">
        <v>32</v>
      </c>
      <c r="D11" s="20"/>
      <c r="E11" s="17"/>
      <c r="F11" s="9">
        <f>F12+F18+F45+F49</f>
        <v>5862831</v>
      </c>
      <c r="G11" s="3">
        <f>G18+G49</f>
        <v>811144.66</v>
      </c>
      <c r="H11" s="3">
        <f t="shared" ref="H11:H74" si="0">G11/F11*100</f>
        <v>13.835375094386995</v>
      </c>
      <c r="I11" s="1"/>
    </row>
    <row r="12" spans="1:9" ht="47.5" thickBot="1">
      <c r="A12" s="5" t="s">
        <v>33</v>
      </c>
      <c r="B12" s="19" t="s">
        <v>31</v>
      </c>
      <c r="C12" s="19" t="s">
        <v>34</v>
      </c>
      <c r="D12" s="19"/>
      <c r="E12" s="8"/>
      <c r="F12" s="9">
        <f>F13</f>
        <v>84000</v>
      </c>
      <c r="G12" s="3"/>
      <c r="H12" s="3">
        <f t="shared" si="0"/>
        <v>0</v>
      </c>
      <c r="I12" s="1"/>
    </row>
    <row r="13" spans="1:9" ht="47.5" thickBot="1">
      <c r="A13" s="5" t="s">
        <v>35</v>
      </c>
      <c r="B13" s="19" t="s">
        <v>31</v>
      </c>
      <c r="C13" s="19" t="s">
        <v>34</v>
      </c>
      <c r="D13" s="19" t="s">
        <v>36</v>
      </c>
      <c r="E13" s="8"/>
      <c r="F13" s="9">
        <f>F14</f>
        <v>84000</v>
      </c>
      <c r="G13" s="3"/>
      <c r="H13" s="3">
        <f t="shared" si="0"/>
        <v>0</v>
      </c>
      <c r="I13" s="1"/>
    </row>
    <row r="14" spans="1:9" ht="47.5" thickBot="1">
      <c r="A14" s="5" t="s">
        <v>37</v>
      </c>
      <c r="B14" s="19" t="s">
        <v>31</v>
      </c>
      <c r="C14" s="19" t="s">
        <v>34</v>
      </c>
      <c r="D14" s="19" t="s">
        <v>38</v>
      </c>
      <c r="E14" s="8"/>
      <c r="F14" s="9">
        <f>F15</f>
        <v>84000</v>
      </c>
      <c r="G14" s="3"/>
      <c r="H14" s="3">
        <f t="shared" si="0"/>
        <v>0</v>
      </c>
      <c r="I14" s="1"/>
    </row>
    <row r="15" spans="1:9" ht="36" thickBot="1">
      <c r="A15" s="5" t="s">
        <v>39</v>
      </c>
      <c r="B15" s="19" t="s">
        <v>31</v>
      </c>
      <c r="C15" s="19" t="s">
        <v>34</v>
      </c>
      <c r="D15" s="19" t="s">
        <v>40</v>
      </c>
      <c r="E15" s="8"/>
      <c r="F15" s="9">
        <f>F16</f>
        <v>84000</v>
      </c>
      <c r="G15" s="3"/>
      <c r="H15" s="3">
        <f t="shared" si="0"/>
        <v>0</v>
      </c>
      <c r="I15" s="1"/>
    </row>
    <row r="16" spans="1:9" ht="36" thickBot="1">
      <c r="A16" s="5" t="s">
        <v>41</v>
      </c>
      <c r="B16" s="19" t="s">
        <v>31</v>
      </c>
      <c r="C16" s="19" t="s">
        <v>34</v>
      </c>
      <c r="D16" s="19" t="s">
        <v>40</v>
      </c>
      <c r="E16" s="8">
        <v>100</v>
      </c>
      <c r="F16" s="9">
        <f>F17</f>
        <v>84000</v>
      </c>
      <c r="G16" s="3"/>
      <c r="H16" s="3">
        <f t="shared" si="0"/>
        <v>0</v>
      </c>
      <c r="I16" s="1"/>
    </row>
    <row r="17" spans="1:9" ht="36" thickBot="1">
      <c r="A17" s="5" t="s">
        <v>42</v>
      </c>
      <c r="B17" s="19" t="s">
        <v>31</v>
      </c>
      <c r="C17" s="19" t="s">
        <v>34</v>
      </c>
      <c r="D17" s="19" t="s">
        <v>40</v>
      </c>
      <c r="E17" s="8">
        <v>120</v>
      </c>
      <c r="F17" s="9">
        <v>84000</v>
      </c>
      <c r="G17" s="3"/>
      <c r="H17" s="3">
        <f t="shared" si="0"/>
        <v>0</v>
      </c>
      <c r="I17" s="1"/>
    </row>
    <row r="18" spans="1:9" ht="47.5" thickBot="1">
      <c r="A18" s="5" t="s">
        <v>43</v>
      </c>
      <c r="B18" s="20" t="s">
        <v>31</v>
      </c>
      <c r="C18" s="20" t="s">
        <v>44</v>
      </c>
      <c r="D18" s="20"/>
      <c r="E18" s="17"/>
      <c r="F18" s="9">
        <f t="shared" ref="F18:G20" si="1">F19</f>
        <v>3494091</v>
      </c>
      <c r="G18" s="3">
        <f t="shared" si="1"/>
        <v>787031.12</v>
      </c>
      <c r="H18" s="3">
        <f t="shared" si="0"/>
        <v>22.524631442054599</v>
      </c>
      <c r="I18" s="1"/>
    </row>
    <row r="19" spans="1:9" ht="47.5" thickBot="1">
      <c r="A19" s="5" t="s">
        <v>43</v>
      </c>
      <c r="B19" s="19" t="s">
        <v>31</v>
      </c>
      <c r="C19" s="19" t="s">
        <v>44</v>
      </c>
      <c r="D19" s="19" t="s">
        <v>45</v>
      </c>
      <c r="E19" s="8"/>
      <c r="F19" s="9">
        <f t="shared" si="1"/>
        <v>3494091</v>
      </c>
      <c r="G19" s="3">
        <f t="shared" si="1"/>
        <v>787031.12</v>
      </c>
      <c r="H19" s="3">
        <f t="shared" si="0"/>
        <v>22.524631442054599</v>
      </c>
      <c r="I19" s="1"/>
    </row>
    <row r="20" spans="1:9" ht="47.5" thickBot="1">
      <c r="A20" s="5" t="s">
        <v>35</v>
      </c>
      <c r="B20" s="19" t="s">
        <v>31</v>
      </c>
      <c r="C20" s="19" t="s">
        <v>44</v>
      </c>
      <c r="D20" s="19" t="s">
        <v>45</v>
      </c>
      <c r="E20" s="8"/>
      <c r="F20" s="9">
        <f t="shared" si="1"/>
        <v>3494091</v>
      </c>
      <c r="G20" s="3">
        <f t="shared" si="1"/>
        <v>787031.12</v>
      </c>
      <c r="H20" s="3">
        <f t="shared" si="0"/>
        <v>22.524631442054599</v>
      </c>
      <c r="I20" s="1"/>
    </row>
    <row r="21" spans="1:9" ht="47.5" thickBot="1">
      <c r="A21" s="5" t="s">
        <v>37</v>
      </c>
      <c r="B21" s="19" t="s">
        <v>31</v>
      </c>
      <c r="C21" s="19" t="s">
        <v>44</v>
      </c>
      <c r="D21" s="19" t="s">
        <v>38</v>
      </c>
      <c r="E21" s="8"/>
      <c r="F21" s="9">
        <f>F22+F40</f>
        <v>3494091</v>
      </c>
      <c r="G21" s="3">
        <f>G22+G40</f>
        <v>787031.12</v>
      </c>
      <c r="H21" s="3">
        <f t="shared" si="0"/>
        <v>22.524631442054599</v>
      </c>
      <c r="I21" s="1"/>
    </row>
    <row r="22" spans="1:9" ht="36" thickBot="1">
      <c r="A22" s="5" t="s">
        <v>46</v>
      </c>
      <c r="B22" s="19" t="s">
        <v>31</v>
      </c>
      <c r="C22" s="19" t="s">
        <v>44</v>
      </c>
      <c r="D22" s="19" t="s">
        <v>47</v>
      </c>
      <c r="E22" s="8"/>
      <c r="F22" s="9">
        <f>F23+F26+F29+F33+F39</f>
        <v>2972704</v>
      </c>
      <c r="G22" s="3">
        <f>G23+G26+G29+G33</f>
        <v>578887.85</v>
      </c>
      <c r="H22" s="3">
        <f t="shared" si="0"/>
        <v>19.473444042864678</v>
      </c>
      <c r="I22" s="1"/>
    </row>
    <row r="23" spans="1:9" ht="59" thickBot="1">
      <c r="A23" s="5" t="s">
        <v>48</v>
      </c>
      <c r="B23" s="19" t="s">
        <v>31</v>
      </c>
      <c r="C23" s="19" t="s">
        <v>44</v>
      </c>
      <c r="D23" s="19" t="s">
        <v>47</v>
      </c>
      <c r="E23" s="8">
        <v>100</v>
      </c>
      <c r="F23" s="9">
        <f>F24</f>
        <v>29500</v>
      </c>
      <c r="G23" s="3">
        <f>G24</f>
        <v>29500</v>
      </c>
      <c r="H23" s="3">
        <f t="shared" si="0"/>
        <v>100</v>
      </c>
      <c r="I23" s="1"/>
    </row>
    <row r="24" spans="1:9" ht="36" thickBot="1">
      <c r="A24" s="5" t="s">
        <v>49</v>
      </c>
      <c r="B24" s="19" t="s">
        <v>31</v>
      </c>
      <c r="C24" s="19" t="s">
        <v>44</v>
      </c>
      <c r="D24" s="19" t="s">
        <v>47</v>
      </c>
      <c r="E24" s="8">
        <v>120</v>
      </c>
      <c r="F24" s="9">
        <f>F25</f>
        <v>29500</v>
      </c>
      <c r="G24" s="3">
        <f>G25</f>
        <v>29500</v>
      </c>
      <c r="H24" s="3">
        <f t="shared" si="0"/>
        <v>100</v>
      </c>
      <c r="I24" s="1"/>
    </row>
    <row r="25" spans="1:9" ht="36" thickBot="1">
      <c r="A25" s="5" t="s">
        <v>172</v>
      </c>
      <c r="B25" s="19" t="s">
        <v>31</v>
      </c>
      <c r="C25" s="19" t="s">
        <v>44</v>
      </c>
      <c r="D25" s="19" t="s">
        <v>47</v>
      </c>
      <c r="E25" s="8">
        <v>121</v>
      </c>
      <c r="F25" s="9">
        <v>29500</v>
      </c>
      <c r="G25" s="3">
        <v>29500</v>
      </c>
      <c r="H25" s="3">
        <f t="shared" si="0"/>
        <v>100</v>
      </c>
      <c r="I25" s="1"/>
    </row>
    <row r="26" spans="1:9" ht="36" thickBot="1">
      <c r="A26" s="5" t="s">
        <v>202</v>
      </c>
      <c r="B26" s="19" t="s">
        <v>31</v>
      </c>
      <c r="C26" s="19" t="s">
        <v>44</v>
      </c>
      <c r="D26" s="19" t="s">
        <v>174</v>
      </c>
      <c r="E26" s="8">
        <v>100</v>
      </c>
      <c r="F26" s="9">
        <f>(F27+F28)</f>
        <v>713776</v>
      </c>
      <c r="G26" s="3">
        <f>G27+G28</f>
        <v>131535.37</v>
      </c>
      <c r="H26" s="3">
        <f t="shared" si="0"/>
        <v>18.428102093654029</v>
      </c>
      <c r="I26" s="1"/>
    </row>
    <row r="27" spans="1:9" ht="36" thickBot="1">
      <c r="A27" s="5" t="s">
        <v>172</v>
      </c>
      <c r="B27" s="19" t="s">
        <v>31</v>
      </c>
      <c r="C27" s="19" t="s">
        <v>44</v>
      </c>
      <c r="D27" s="19" t="s">
        <v>174</v>
      </c>
      <c r="E27" s="8">
        <v>121</v>
      </c>
      <c r="F27" s="9">
        <v>544736</v>
      </c>
      <c r="G27" s="3">
        <v>96584.6</v>
      </c>
      <c r="H27" s="3">
        <f t="shared" si="0"/>
        <v>17.730533689713919</v>
      </c>
      <c r="I27" s="1"/>
    </row>
    <row r="28" spans="1:9" ht="36" thickBot="1">
      <c r="A28" s="5" t="s">
        <v>173</v>
      </c>
      <c r="B28" s="19" t="s">
        <v>31</v>
      </c>
      <c r="C28" s="19" t="s">
        <v>44</v>
      </c>
      <c r="D28" s="19" t="s">
        <v>174</v>
      </c>
      <c r="E28" s="8">
        <v>129</v>
      </c>
      <c r="F28" s="9">
        <v>169040</v>
      </c>
      <c r="G28" s="3">
        <v>34950.769999999997</v>
      </c>
      <c r="H28" s="3">
        <f t="shared" si="0"/>
        <v>20.676035257927118</v>
      </c>
      <c r="I28" s="1"/>
    </row>
    <row r="29" spans="1:9" ht="36" thickBot="1">
      <c r="A29" s="5" t="s">
        <v>203</v>
      </c>
      <c r="B29" s="19" t="s">
        <v>31</v>
      </c>
      <c r="C29" s="19" t="s">
        <v>44</v>
      </c>
      <c r="D29" s="19" t="s">
        <v>175</v>
      </c>
      <c r="E29" s="8">
        <v>100</v>
      </c>
      <c r="F29" s="9">
        <f>F30+F31</f>
        <v>1341870</v>
      </c>
      <c r="G29" s="3">
        <f>G30+G31</f>
        <v>159708</v>
      </c>
      <c r="H29" s="3">
        <f t="shared" si="0"/>
        <v>11.901898097431197</v>
      </c>
      <c r="I29" s="1"/>
    </row>
    <row r="30" spans="1:9" ht="36" thickBot="1">
      <c r="A30" s="5" t="s">
        <v>172</v>
      </c>
      <c r="B30" s="19" t="s">
        <v>31</v>
      </c>
      <c r="C30" s="19" t="s">
        <v>44</v>
      </c>
      <c r="D30" s="19" t="s">
        <v>175</v>
      </c>
      <c r="E30" s="8">
        <v>121</v>
      </c>
      <c r="F30" s="9">
        <v>1027259</v>
      </c>
      <c r="G30" s="3">
        <v>111504.76</v>
      </c>
      <c r="H30" s="3">
        <f t="shared" si="0"/>
        <v>10.854590711787388</v>
      </c>
      <c r="I30" s="1"/>
    </row>
    <row r="31" spans="1:9" ht="36" thickBot="1">
      <c r="A31" s="5" t="s">
        <v>173</v>
      </c>
      <c r="B31" s="19" t="s">
        <v>31</v>
      </c>
      <c r="C31" s="19" t="s">
        <v>44</v>
      </c>
      <c r="D31" s="19" t="s">
        <v>175</v>
      </c>
      <c r="E31" s="8">
        <v>129</v>
      </c>
      <c r="F31" s="9">
        <v>314611</v>
      </c>
      <c r="G31" s="3">
        <v>48203.24</v>
      </c>
      <c r="H31" s="3">
        <f t="shared" si="0"/>
        <v>15.321536754913209</v>
      </c>
      <c r="I31" s="1"/>
    </row>
    <row r="32" spans="1:9" ht="36" thickBot="1">
      <c r="A32" s="5" t="s">
        <v>41</v>
      </c>
      <c r="B32" s="20" t="s">
        <v>31</v>
      </c>
      <c r="C32" s="19" t="s">
        <v>44</v>
      </c>
      <c r="D32" s="19" t="s">
        <v>47</v>
      </c>
      <c r="E32" s="8">
        <v>200</v>
      </c>
      <c r="F32" s="9">
        <v>314611</v>
      </c>
      <c r="G32" s="3">
        <f>G33</f>
        <v>258144.48</v>
      </c>
      <c r="H32" s="3">
        <f t="shared" si="0"/>
        <v>82.05195622530681</v>
      </c>
      <c r="I32" s="1"/>
    </row>
    <row r="33" spans="1:9" ht="36" thickBot="1">
      <c r="A33" s="5" t="s">
        <v>50</v>
      </c>
      <c r="B33" s="19" t="s">
        <v>31</v>
      </c>
      <c r="C33" s="19" t="s">
        <v>44</v>
      </c>
      <c r="D33" s="19" t="s">
        <v>47</v>
      </c>
      <c r="E33" s="8">
        <v>240</v>
      </c>
      <c r="F33" s="9">
        <f>F34+F35+F36+F37</f>
        <v>882558</v>
      </c>
      <c r="G33" s="3">
        <f>G34+G35+G37</f>
        <v>258144.48</v>
      </c>
      <c r="H33" s="3">
        <f t="shared" si="0"/>
        <v>29.249576798352063</v>
      </c>
      <c r="I33" s="1"/>
    </row>
    <row r="34" spans="1:9" ht="36" thickBot="1">
      <c r="A34" s="5" t="s">
        <v>50</v>
      </c>
      <c r="B34" s="20" t="s">
        <v>31</v>
      </c>
      <c r="C34" s="20" t="s">
        <v>44</v>
      </c>
      <c r="D34" s="20" t="s">
        <v>47</v>
      </c>
      <c r="E34" s="17">
        <v>244</v>
      </c>
      <c r="F34" s="9">
        <v>732558</v>
      </c>
      <c r="G34" s="3">
        <v>245674.04</v>
      </c>
      <c r="H34" s="3">
        <f t="shared" si="0"/>
        <v>33.536462641865903</v>
      </c>
      <c r="I34" s="1"/>
    </row>
    <row r="35" spans="1:9" ht="36" thickBot="1">
      <c r="A35" s="5" t="s">
        <v>204</v>
      </c>
      <c r="B35" s="19" t="s">
        <v>31</v>
      </c>
      <c r="C35" s="19" t="s">
        <v>44</v>
      </c>
      <c r="D35" s="19" t="s">
        <v>47</v>
      </c>
      <c r="E35" s="8">
        <v>244</v>
      </c>
      <c r="F35" s="9">
        <v>20000</v>
      </c>
      <c r="G35" s="3">
        <v>2343.1</v>
      </c>
      <c r="H35" s="3">
        <f t="shared" si="0"/>
        <v>11.715499999999999</v>
      </c>
      <c r="I35" s="1"/>
    </row>
    <row r="36" spans="1:9" ht="36" thickBot="1">
      <c r="A36" s="5" t="s">
        <v>178</v>
      </c>
      <c r="B36" s="19" t="s">
        <v>31</v>
      </c>
      <c r="C36" s="19" t="s">
        <v>44</v>
      </c>
      <c r="D36" s="19" t="s">
        <v>47</v>
      </c>
      <c r="E36" s="8">
        <v>244</v>
      </c>
      <c r="F36" s="9">
        <v>50000</v>
      </c>
      <c r="G36" s="3"/>
      <c r="H36" s="3">
        <f t="shared" si="0"/>
        <v>0</v>
      </c>
      <c r="I36" s="1"/>
    </row>
    <row r="37" spans="1:9" ht="36" thickBot="1">
      <c r="A37" s="5" t="s">
        <v>205</v>
      </c>
      <c r="B37" s="19" t="s">
        <v>31</v>
      </c>
      <c r="C37" s="19" t="s">
        <v>44</v>
      </c>
      <c r="D37" s="19" t="s">
        <v>47</v>
      </c>
      <c r="E37" s="8">
        <v>247</v>
      </c>
      <c r="F37" s="9">
        <v>80000</v>
      </c>
      <c r="G37" s="3">
        <v>10127.34</v>
      </c>
      <c r="H37" s="3">
        <f t="shared" si="0"/>
        <v>12.659175000000001</v>
      </c>
    </row>
    <row r="38" spans="1:9" ht="36" thickBot="1">
      <c r="A38" s="5" t="s">
        <v>51</v>
      </c>
      <c r="B38" s="19" t="s">
        <v>31</v>
      </c>
      <c r="C38" s="19" t="s">
        <v>44</v>
      </c>
      <c r="D38" s="19" t="s">
        <v>47</v>
      </c>
      <c r="E38" s="8">
        <v>800</v>
      </c>
      <c r="F38" s="9">
        <f>F39</f>
        <v>5000</v>
      </c>
      <c r="G38" s="3"/>
      <c r="H38" s="3">
        <f t="shared" si="0"/>
        <v>0</v>
      </c>
    </row>
    <row r="39" spans="1:9" ht="36" thickBot="1">
      <c r="A39" s="5" t="s">
        <v>51</v>
      </c>
      <c r="B39" s="19" t="s">
        <v>31</v>
      </c>
      <c r="C39" s="19" t="s">
        <v>44</v>
      </c>
      <c r="D39" s="19" t="s">
        <v>47</v>
      </c>
      <c r="E39" s="8">
        <v>853</v>
      </c>
      <c r="F39" s="9">
        <v>5000</v>
      </c>
      <c r="G39" s="3"/>
      <c r="H39" s="3">
        <f t="shared" si="0"/>
        <v>0</v>
      </c>
    </row>
    <row r="40" spans="1:9" ht="36" thickBot="1">
      <c r="A40" s="5" t="s">
        <v>52</v>
      </c>
      <c r="B40" s="20" t="s">
        <v>31</v>
      </c>
      <c r="C40" s="20" t="s">
        <v>44</v>
      </c>
      <c r="D40" s="20" t="s">
        <v>53</v>
      </c>
      <c r="E40" s="17"/>
      <c r="F40" s="9">
        <f>F41</f>
        <v>521387</v>
      </c>
      <c r="G40" s="3">
        <f>G41</f>
        <v>208143.27</v>
      </c>
      <c r="H40" s="3">
        <f t="shared" si="0"/>
        <v>39.921070145592431</v>
      </c>
    </row>
    <row r="41" spans="1:9" ht="59" thickBot="1">
      <c r="A41" s="5" t="s">
        <v>48</v>
      </c>
      <c r="B41" s="20" t="s">
        <v>31</v>
      </c>
      <c r="C41" s="19" t="s">
        <v>44</v>
      </c>
      <c r="D41" s="19" t="s">
        <v>53</v>
      </c>
      <c r="E41" s="8">
        <v>100</v>
      </c>
      <c r="F41" s="9">
        <f>F42</f>
        <v>521387</v>
      </c>
      <c r="G41" s="3">
        <f>G42</f>
        <v>208143.27</v>
      </c>
      <c r="H41" s="3">
        <f t="shared" si="0"/>
        <v>39.921070145592431</v>
      </c>
    </row>
    <row r="42" spans="1:9" ht="36" thickBot="1">
      <c r="A42" s="5" t="s">
        <v>49</v>
      </c>
      <c r="B42" s="19" t="s">
        <v>31</v>
      </c>
      <c r="C42" s="19" t="s">
        <v>44</v>
      </c>
      <c r="D42" s="19" t="s">
        <v>53</v>
      </c>
      <c r="E42" s="8">
        <v>120</v>
      </c>
      <c r="F42" s="9">
        <f>F43+F44</f>
        <v>521387</v>
      </c>
      <c r="G42" s="3">
        <f>G43+G44</f>
        <v>208143.27</v>
      </c>
      <c r="H42" s="3">
        <f t="shared" si="0"/>
        <v>39.921070145592431</v>
      </c>
    </row>
    <row r="43" spans="1:9" ht="36" thickBot="1">
      <c r="A43" s="5" t="s">
        <v>179</v>
      </c>
      <c r="B43" s="19" t="s">
        <v>31</v>
      </c>
      <c r="C43" s="19" t="s">
        <v>44</v>
      </c>
      <c r="D43" s="19" t="s">
        <v>53</v>
      </c>
      <c r="E43" s="8">
        <v>121</v>
      </c>
      <c r="F43" s="9">
        <v>400451</v>
      </c>
      <c r="G43" s="3">
        <v>161432.9</v>
      </c>
      <c r="H43" s="3">
        <f t="shared" si="0"/>
        <v>40.312772349176299</v>
      </c>
    </row>
    <row r="44" spans="1:9" ht="36" thickBot="1">
      <c r="A44" s="5" t="s">
        <v>173</v>
      </c>
      <c r="B44" s="19" t="s">
        <v>31</v>
      </c>
      <c r="C44" s="19" t="s">
        <v>44</v>
      </c>
      <c r="D44" s="19" t="s">
        <v>53</v>
      </c>
      <c r="E44" s="8">
        <v>129</v>
      </c>
      <c r="F44" s="9">
        <v>120936</v>
      </c>
      <c r="G44" s="3">
        <v>46710.37</v>
      </c>
      <c r="H44" s="3">
        <f t="shared" si="0"/>
        <v>38.624040814976517</v>
      </c>
    </row>
    <row r="45" spans="1:9" ht="15" thickBot="1">
      <c r="A45" s="5" t="s">
        <v>54</v>
      </c>
      <c r="B45" s="19" t="s">
        <v>31</v>
      </c>
      <c r="C45" s="20" t="s">
        <v>55</v>
      </c>
      <c r="D45" s="20"/>
      <c r="E45" s="17"/>
      <c r="F45" s="9">
        <f>F46</f>
        <v>4740</v>
      </c>
      <c r="G45" s="3"/>
      <c r="H45" s="3">
        <f t="shared" si="0"/>
        <v>0</v>
      </c>
    </row>
    <row r="46" spans="1:9" ht="47.5" thickBot="1">
      <c r="A46" s="5" t="s">
        <v>35</v>
      </c>
      <c r="B46" s="19" t="s">
        <v>31</v>
      </c>
      <c r="C46" s="19" t="s">
        <v>55</v>
      </c>
      <c r="D46" s="19" t="s">
        <v>56</v>
      </c>
      <c r="E46" s="8"/>
      <c r="F46" s="9">
        <f>F47</f>
        <v>4740</v>
      </c>
      <c r="G46" s="3"/>
      <c r="H46" s="3">
        <f t="shared" si="0"/>
        <v>0</v>
      </c>
    </row>
    <row r="47" spans="1:9" ht="47.5" thickBot="1">
      <c r="A47" s="5" t="s">
        <v>37</v>
      </c>
      <c r="B47" s="19" t="s">
        <v>31</v>
      </c>
      <c r="C47" s="19" t="s">
        <v>55</v>
      </c>
      <c r="D47" s="19" t="s">
        <v>38</v>
      </c>
      <c r="E47" s="8">
        <v>800</v>
      </c>
      <c r="F47" s="9">
        <f>F48</f>
        <v>4740</v>
      </c>
      <c r="G47" s="3"/>
      <c r="H47" s="3">
        <f t="shared" si="0"/>
        <v>0</v>
      </c>
    </row>
    <row r="48" spans="1:9" ht="36" thickBot="1">
      <c r="A48" s="5" t="s">
        <v>57</v>
      </c>
      <c r="B48" s="19" t="s">
        <v>31</v>
      </c>
      <c r="C48" s="19" t="s">
        <v>55</v>
      </c>
      <c r="D48" s="19" t="s">
        <v>58</v>
      </c>
      <c r="E48" s="8">
        <v>870</v>
      </c>
      <c r="F48" s="9">
        <v>4740</v>
      </c>
      <c r="G48" s="3"/>
      <c r="H48" s="3">
        <f t="shared" si="0"/>
        <v>0</v>
      </c>
    </row>
    <row r="49" spans="1:8" ht="15" thickBot="1">
      <c r="A49" s="5" t="s">
        <v>59</v>
      </c>
      <c r="B49" s="19" t="s">
        <v>31</v>
      </c>
      <c r="C49" s="20" t="s">
        <v>60</v>
      </c>
      <c r="D49" s="20"/>
      <c r="E49" s="17"/>
      <c r="F49" s="9">
        <f>F50</f>
        <v>2280000</v>
      </c>
      <c r="G49" s="3">
        <f>G50</f>
        <v>24113.54</v>
      </c>
      <c r="H49" s="3">
        <f t="shared" si="0"/>
        <v>1.057611403508772</v>
      </c>
    </row>
    <row r="50" spans="1:8" ht="47.5" thickBot="1">
      <c r="A50" s="5" t="s">
        <v>35</v>
      </c>
      <c r="B50" s="19" t="s">
        <v>31</v>
      </c>
      <c r="C50" s="19" t="s">
        <v>60</v>
      </c>
      <c r="D50" s="19" t="s">
        <v>56</v>
      </c>
      <c r="E50" s="8"/>
      <c r="F50" s="9">
        <f>F51+F53</f>
        <v>2280000</v>
      </c>
      <c r="G50" s="3">
        <f>G53</f>
        <v>24113.54</v>
      </c>
      <c r="H50" s="3">
        <f t="shared" si="0"/>
        <v>1.057611403508772</v>
      </c>
    </row>
    <row r="51" spans="1:8" ht="69.5" thickBot="1">
      <c r="A51" s="14" t="s">
        <v>180</v>
      </c>
      <c r="B51" s="21" t="s">
        <v>31</v>
      </c>
      <c r="C51" s="21" t="s">
        <v>181</v>
      </c>
      <c r="D51" s="21" t="s">
        <v>182</v>
      </c>
      <c r="E51" s="15"/>
      <c r="F51" s="9">
        <f>F52</f>
        <v>2000000</v>
      </c>
      <c r="G51" s="3"/>
      <c r="H51" s="3">
        <f t="shared" si="0"/>
        <v>0</v>
      </c>
    </row>
    <row r="52" spans="1:8" ht="35" thickBot="1">
      <c r="A52" s="14" t="s">
        <v>183</v>
      </c>
      <c r="B52" s="21" t="s">
        <v>31</v>
      </c>
      <c r="C52" s="21" t="s">
        <v>181</v>
      </c>
      <c r="D52" s="21" t="s">
        <v>182</v>
      </c>
      <c r="E52" s="14" t="s">
        <v>184</v>
      </c>
      <c r="F52" s="9">
        <v>2000000</v>
      </c>
      <c r="G52" s="3"/>
      <c r="H52" s="3">
        <f t="shared" si="0"/>
        <v>0</v>
      </c>
    </row>
    <row r="53" spans="1:8" ht="47.5" thickBot="1">
      <c r="A53" s="5" t="s">
        <v>37</v>
      </c>
      <c r="B53" s="19" t="s">
        <v>31</v>
      </c>
      <c r="C53" s="19" t="s">
        <v>61</v>
      </c>
      <c r="D53" s="19" t="s">
        <v>38</v>
      </c>
      <c r="E53" s="8"/>
      <c r="F53" s="9">
        <f t="shared" ref="F53:G55" si="2">F54</f>
        <v>280000</v>
      </c>
      <c r="G53" s="3">
        <f t="shared" si="2"/>
        <v>24113.54</v>
      </c>
      <c r="H53" s="3">
        <f t="shared" si="0"/>
        <v>8.6119785714285726</v>
      </c>
    </row>
    <row r="54" spans="1:8" ht="36" thickBot="1">
      <c r="A54" s="5" t="s">
        <v>62</v>
      </c>
      <c r="B54" s="19" t="s">
        <v>31</v>
      </c>
      <c r="C54" s="19" t="s">
        <v>60</v>
      </c>
      <c r="D54" s="19" t="s">
        <v>63</v>
      </c>
      <c r="E54" s="8">
        <v>0</v>
      </c>
      <c r="F54" s="9">
        <f t="shared" si="2"/>
        <v>280000</v>
      </c>
      <c r="G54" s="3">
        <f t="shared" si="2"/>
        <v>24113.54</v>
      </c>
      <c r="H54" s="3">
        <f t="shared" si="0"/>
        <v>8.6119785714285726</v>
      </c>
    </row>
    <row r="55" spans="1:8" ht="36" thickBot="1">
      <c r="A55" s="5" t="s">
        <v>41</v>
      </c>
      <c r="B55" s="19" t="s">
        <v>31</v>
      </c>
      <c r="C55" s="19" t="s">
        <v>60</v>
      </c>
      <c r="D55" s="19" t="s">
        <v>63</v>
      </c>
      <c r="E55" s="8">
        <v>200</v>
      </c>
      <c r="F55" s="9">
        <f t="shared" si="2"/>
        <v>280000</v>
      </c>
      <c r="G55" s="3">
        <f t="shared" si="2"/>
        <v>24113.54</v>
      </c>
      <c r="H55" s="3">
        <f t="shared" si="0"/>
        <v>8.6119785714285726</v>
      </c>
    </row>
    <row r="56" spans="1:8" ht="36" thickBot="1">
      <c r="A56" s="5" t="s">
        <v>50</v>
      </c>
      <c r="B56" s="20" t="s">
        <v>31</v>
      </c>
      <c r="C56" s="19" t="s">
        <v>60</v>
      </c>
      <c r="D56" s="19" t="s">
        <v>63</v>
      </c>
      <c r="E56" s="8">
        <v>240</v>
      </c>
      <c r="F56" s="9">
        <f>F57+F58+F59</f>
        <v>280000</v>
      </c>
      <c r="G56" s="3">
        <f>G57+G59</f>
        <v>24113.54</v>
      </c>
      <c r="H56" s="3">
        <f t="shared" si="0"/>
        <v>8.6119785714285726</v>
      </c>
    </row>
    <row r="57" spans="1:8" ht="36" thickBot="1">
      <c r="A57" s="5" t="s">
        <v>64</v>
      </c>
      <c r="B57" s="19" t="s">
        <v>31</v>
      </c>
      <c r="C57" s="19" t="s">
        <v>60</v>
      </c>
      <c r="D57" s="19" t="s">
        <v>63</v>
      </c>
      <c r="E57" s="8">
        <v>244</v>
      </c>
      <c r="F57" s="9">
        <v>260000</v>
      </c>
      <c r="G57" s="3">
        <v>20285.5</v>
      </c>
      <c r="H57" s="3">
        <f t="shared" si="0"/>
        <v>7.8021153846153855</v>
      </c>
    </row>
    <row r="58" spans="1:8" ht="36" thickBot="1">
      <c r="A58" s="5" t="s">
        <v>176</v>
      </c>
      <c r="B58" s="19" t="s">
        <v>31</v>
      </c>
      <c r="C58" s="19" t="s">
        <v>60</v>
      </c>
      <c r="D58" s="19" t="s">
        <v>63</v>
      </c>
      <c r="E58" s="8">
        <v>244</v>
      </c>
      <c r="F58" s="9">
        <v>5000</v>
      </c>
      <c r="G58" s="3"/>
      <c r="H58" s="3">
        <f t="shared" si="0"/>
        <v>0</v>
      </c>
    </row>
    <row r="59" spans="1:8" ht="36" thickBot="1">
      <c r="A59" s="5" t="s">
        <v>176</v>
      </c>
      <c r="B59" s="19" t="s">
        <v>31</v>
      </c>
      <c r="C59" s="19" t="s">
        <v>60</v>
      </c>
      <c r="D59" s="19" t="s">
        <v>63</v>
      </c>
      <c r="E59" s="8">
        <v>247</v>
      </c>
      <c r="F59" s="9">
        <v>15000</v>
      </c>
      <c r="G59" s="9">
        <v>3828.04</v>
      </c>
      <c r="H59" s="3">
        <f t="shared" si="0"/>
        <v>25.520266666666668</v>
      </c>
    </row>
    <row r="60" spans="1:8" ht="15" thickBot="1">
      <c r="A60" s="5" t="s">
        <v>65</v>
      </c>
      <c r="B60" s="20" t="s">
        <v>31</v>
      </c>
      <c r="C60" s="20" t="s">
        <v>66</v>
      </c>
      <c r="D60" s="20"/>
      <c r="E60" s="17"/>
      <c r="F60" s="9">
        <f t="shared" ref="F60:G62" si="3">F61</f>
        <v>63200</v>
      </c>
      <c r="G60" s="9">
        <f t="shared" si="3"/>
        <v>9148.14</v>
      </c>
      <c r="H60" s="3">
        <f t="shared" si="0"/>
        <v>14.474905063291137</v>
      </c>
    </row>
    <row r="61" spans="1:8" ht="15" thickBot="1">
      <c r="A61" s="5" t="s">
        <v>67</v>
      </c>
      <c r="B61" s="19" t="s">
        <v>31</v>
      </c>
      <c r="C61" s="19" t="s">
        <v>68</v>
      </c>
      <c r="D61" s="19"/>
      <c r="E61" s="8">
        <v>0</v>
      </c>
      <c r="F61" s="9">
        <f t="shared" si="3"/>
        <v>63200</v>
      </c>
      <c r="G61" s="9">
        <f t="shared" si="3"/>
        <v>9148.14</v>
      </c>
      <c r="H61" s="3">
        <f t="shared" si="0"/>
        <v>14.474905063291137</v>
      </c>
    </row>
    <row r="62" spans="1:8" ht="36" thickBot="1">
      <c r="A62" s="5" t="s">
        <v>69</v>
      </c>
      <c r="B62" s="19" t="s">
        <v>31</v>
      </c>
      <c r="C62" s="19" t="s">
        <v>68</v>
      </c>
      <c r="D62" s="19" t="s">
        <v>70</v>
      </c>
      <c r="E62" s="8">
        <v>0</v>
      </c>
      <c r="F62" s="9">
        <f t="shared" si="3"/>
        <v>63200</v>
      </c>
      <c r="G62" s="9">
        <f t="shared" si="3"/>
        <v>9148.14</v>
      </c>
      <c r="H62" s="3">
        <f t="shared" si="0"/>
        <v>14.474905063291137</v>
      </c>
    </row>
    <row r="63" spans="1:8" ht="36" thickBot="1">
      <c r="A63" s="5" t="s">
        <v>71</v>
      </c>
      <c r="B63" s="19" t="s">
        <v>31</v>
      </c>
      <c r="C63" s="19" t="s">
        <v>68</v>
      </c>
      <c r="D63" s="19" t="s">
        <v>72</v>
      </c>
      <c r="E63" s="8">
        <v>0</v>
      </c>
      <c r="F63" s="9">
        <f>F64+F70</f>
        <v>63200</v>
      </c>
      <c r="G63" s="9">
        <f>G64</f>
        <v>9148.14</v>
      </c>
      <c r="H63" s="3">
        <f t="shared" si="0"/>
        <v>14.474905063291137</v>
      </c>
    </row>
    <row r="64" spans="1:8" ht="59" thickBot="1">
      <c r="A64" s="5" t="s">
        <v>73</v>
      </c>
      <c r="B64" s="19" t="s">
        <v>31</v>
      </c>
      <c r="C64" s="19" t="s">
        <v>68</v>
      </c>
      <c r="D64" s="19" t="s">
        <v>72</v>
      </c>
      <c r="E64" s="8">
        <v>100</v>
      </c>
      <c r="F64" s="9">
        <f>F65</f>
        <v>57048.85</v>
      </c>
      <c r="G64" s="9">
        <f>G65</f>
        <v>9148.14</v>
      </c>
      <c r="H64" s="3">
        <f t="shared" si="0"/>
        <v>16.035625608579313</v>
      </c>
    </row>
    <row r="65" spans="1:8" ht="36" thickBot="1">
      <c r="A65" s="5" t="s">
        <v>49</v>
      </c>
      <c r="B65" s="19" t="s">
        <v>31</v>
      </c>
      <c r="C65" s="19" t="s">
        <v>68</v>
      </c>
      <c r="D65" s="19" t="s">
        <v>72</v>
      </c>
      <c r="E65" s="8">
        <v>120</v>
      </c>
      <c r="F65" s="9">
        <f>F66+F67</f>
        <v>57048.85</v>
      </c>
      <c r="G65" s="9">
        <f>G66+G67</f>
        <v>9148.14</v>
      </c>
      <c r="H65" s="3">
        <f t="shared" si="0"/>
        <v>16.035625608579313</v>
      </c>
    </row>
    <row r="66" spans="1:8" ht="36" thickBot="1">
      <c r="A66" s="5" t="s">
        <v>172</v>
      </c>
      <c r="B66" s="19" t="s">
        <v>31</v>
      </c>
      <c r="C66" s="19" t="s">
        <v>68</v>
      </c>
      <c r="D66" s="19" t="s">
        <v>72</v>
      </c>
      <c r="E66" s="8">
        <v>121</v>
      </c>
      <c r="F66" s="9">
        <v>43816.32</v>
      </c>
      <c r="G66" s="9">
        <v>7302.72</v>
      </c>
      <c r="H66" s="3">
        <f t="shared" si="0"/>
        <v>16.666666666666668</v>
      </c>
    </row>
    <row r="67" spans="1:8" ht="36" thickBot="1">
      <c r="A67" s="5" t="s">
        <v>173</v>
      </c>
      <c r="B67" s="19" t="s">
        <v>31</v>
      </c>
      <c r="C67" s="19" t="s">
        <v>68</v>
      </c>
      <c r="D67" s="19" t="s">
        <v>72</v>
      </c>
      <c r="E67" s="8">
        <v>129</v>
      </c>
      <c r="F67" s="9">
        <v>13232.53</v>
      </c>
      <c r="G67" s="9">
        <v>1845.42</v>
      </c>
      <c r="H67" s="3">
        <f t="shared" si="0"/>
        <v>13.946085895894436</v>
      </c>
    </row>
    <row r="68" spans="1:8" ht="36" thickBot="1">
      <c r="A68" s="5" t="s">
        <v>50</v>
      </c>
      <c r="B68" s="20" t="s">
        <v>31</v>
      </c>
      <c r="C68" s="19" t="s">
        <v>68</v>
      </c>
      <c r="D68" s="19" t="s">
        <v>72</v>
      </c>
      <c r="E68" s="8">
        <v>200</v>
      </c>
      <c r="F68" s="9">
        <f>F69</f>
        <v>6151.15</v>
      </c>
      <c r="G68" s="9"/>
      <c r="H68" s="3">
        <f t="shared" si="0"/>
        <v>0</v>
      </c>
    </row>
    <row r="69" spans="1:8" ht="36" thickBot="1">
      <c r="A69" s="5" t="s">
        <v>64</v>
      </c>
      <c r="B69" s="19" t="s">
        <v>31</v>
      </c>
      <c r="C69" s="19" t="s">
        <v>68</v>
      </c>
      <c r="D69" s="19" t="s">
        <v>72</v>
      </c>
      <c r="E69" s="8">
        <v>240</v>
      </c>
      <c r="F69" s="9">
        <f>F70</f>
        <v>6151.15</v>
      </c>
      <c r="G69" s="9"/>
      <c r="H69" s="3">
        <f t="shared" si="0"/>
        <v>0</v>
      </c>
    </row>
    <row r="70" spans="1:8" ht="36" thickBot="1">
      <c r="A70" s="5" t="s">
        <v>176</v>
      </c>
      <c r="B70" s="19" t="s">
        <v>31</v>
      </c>
      <c r="C70" s="19" t="s">
        <v>185</v>
      </c>
      <c r="D70" s="19" t="s">
        <v>72</v>
      </c>
      <c r="E70" s="8">
        <v>244</v>
      </c>
      <c r="F70" s="9">
        <v>6151.15</v>
      </c>
      <c r="G70" s="9"/>
      <c r="H70" s="3">
        <f t="shared" si="0"/>
        <v>0</v>
      </c>
    </row>
    <row r="71" spans="1:8" ht="24.5" thickBot="1">
      <c r="A71" s="5" t="s">
        <v>74</v>
      </c>
      <c r="B71" s="19" t="s">
        <v>31</v>
      </c>
      <c r="C71" s="20" t="s">
        <v>75</v>
      </c>
      <c r="D71" s="20"/>
      <c r="E71" s="17"/>
      <c r="F71" s="9">
        <f t="shared" ref="F71:G73" si="4">F72</f>
        <v>361764</v>
      </c>
      <c r="G71" s="9">
        <f t="shared" si="4"/>
        <v>30103.54</v>
      </c>
      <c r="H71" s="3">
        <f t="shared" si="0"/>
        <v>8.3213199765593036</v>
      </c>
    </row>
    <row r="72" spans="1:8" ht="36" thickBot="1">
      <c r="A72" s="5" t="s">
        <v>76</v>
      </c>
      <c r="B72" s="19" t="s">
        <v>31</v>
      </c>
      <c r="C72" s="19" t="s">
        <v>75</v>
      </c>
      <c r="D72" s="19"/>
      <c r="E72" s="8"/>
      <c r="F72" s="9">
        <f t="shared" si="4"/>
        <v>361764</v>
      </c>
      <c r="G72" s="9">
        <f t="shared" si="4"/>
        <v>30103.54</v>
      </c>
      <c r="H72" s="3">
        <f t="shared" si="0"/>
        <v>8.3213199765593036</v>
      </c>
    </row>
    <row r="73" spans="1:8" ht="36" thickBot="1">
      <c r="A73" s="5" t="s">
        <v>77</v>
      </c>
      <c r="B73" s="19" t="s">
        <v>31</v>
      </c>
      <c r="C73" s="19" t="s">
        <v>75</v>
      </c>
      <c r="D73" s="19" t="s">
        <v>78</v>
      </c>
      <c r="E73" s="8"/>
      <c r="F73" s="9">
        <f t="shared" si="4"/>
        <v>361764</v>
      </c>
      <c r="G73" s="9">
        <f t="shared" si="4"/>
        <v>30103.54</v>
      </c>
      <c r="H73" s="3">
        <f t="shared" si="0"/>
        <v>8.3213199765593036</v>
      </c>
    </row>
    <row r="74" spans="1:8" ht="36" thickBot="1">
      <c r="A74" s="5" t="s">
        <v>79</v>
      </c>
      <c r="B74" s="19" t="s">
        <v>31</v>
      </c>
      <c r="C74" s="19" t="s">
        <v>75</v>
      </c>
      <c r="D74" s="19" t="s">
        <v>80</v>
      </c>
      <c r="E74" s="8"/>
      <c r="F74" s="9">
        <f>F75+F78</f>
        <v>361764</v>
      </c>
      <c r="G74" s="9">
        <f>G78</f>
        <v>30103.54</v>
      </c>
      <c r="H74" s="3">
        <f t="shared" si="0"/>
        <v>8.3213199765593036</v>
      </c>
    </row>
    <row r="75" spans="1:8" ht="36" thickBot="1">
      <c r="A75" s="5" t="s">
        <v>81</v>
      </c>
      <c r="B75" s="20" t="s">
        <v>31</v>
      </c>
      <c r="C75" s="19" t="s">
        <v>75</v>
      </c>
      <c r="D75" s="19" t="s">
        <v>82</v>
      </c>
      <c r="E75" s="8">
        <v>200</v>
      </c>
      <c r="F75" s="9">
        <f>F76</f>
        <v>130000</v>
      </c>
      <c r="G75" s="9"/>
      <c r="H75" s="3">
        <f t="shared" ref="H75:H138" si="5">G75/F75*100</f>
        <v>0</v>
      </c>
    </row>
    <row r="76" spans="1:8" ht="36" thickBot="1">
      <c r="A76" s="5" t="s">
        <v>41</v>
      </c>
      <c r="B76" s="19" t="s">
        <v>31</v>
      </c>
      <c r="C76" s="19" t="s">
        <v>75</v>
      </c>
      <c r="D76" s="19" t="s">
        <v>83</v>
      </c>
      <c r="E76" s="8">
        <v>240</v>
      </c>
      <c r="F76" s="9">
        <f>F77</f>
        <v>130000</v>
      </c>
      <c r="G76" s="9"/>
      <c r="H76" s="3">
        <f t="shared" si="5"/>
        <v>0</v>
      </c>
    </row>
    <row r="77" spans="1:8" ht="36" thickBot="1">
      <c r="A77" s="5" t="s">
        <v>50</v>
      </c>
      <c r="B77" s="19" t="s">
        <v>31</v>
      </c>
      <c r="C77" s="19" t="s">
        <v>75</v>
      </c>
      <c r="D77" s="19" t="s">
        <v>83</v>
      </c>
      <c r="E77" s="8">
        <v>244</v>
      </c>
      <c r="F77" s="9">
        <v>130000</v>
      </c>
      <c r="G77" s="9"/>
      <c r="H77" s="3">
        <f t="shared" si="5"/>
        <v>0</v>
      </c>
    </row>
    <row r="78" spans="1:8" ht="36" thickBot="1">
      <c r="A78" s="5" t="s">
        <v>84</v>
      </c>
      <c r="B78" s="19" t="s">
        <v>31</v>
      </c>
      <c r="C78" s="19" t="s">
        <v>85</v>
      </c>
      <c r="D78" s="19" t="s">
        <v>86</v>
      </c>
      <c r="E78" s="8"/>
      <c r="F78" s="9">
        <f t="shared" ref="F78:G80" si="6">F79</f>
        <v>231764</v>
      </c>
      <c r="G78" s="9">
        <f t="shared" si="6"/>
        <v>30103.54</v>
      </c>
      <c r="H78" s="3">
        <f t="shared" si="5"/>
        <v>12.988876615867866</v>
      </c>
    </row>
    <row r="79" spans="1:8" ht="36" thickBot="1">
      <c r="A79" s="5" t="s">
        <v>41</v>
      </c>
      <c r="B79" s="19" t="s">
        <v>31</v>
      </c>
      <c r="C79" s="19" t="s">
        <v>75</v>
      </c>
      <c r="D79" s="19" t="s">
        <v>86</v>
      </c>
      <c r="E79" s="8">
        <v>200</v>
      </c>
      <c r="F79" s="9">
        <f t="shared" si="6"/>
        <v>231764</v>
      </c>
      <c r="G79" s="9">
        <f t="shared" si="6"/>
        <v>30103.54</v>
      </c>
      <c r="H79" s="3">
        <f t="shared" si="5"/>
        <v>12.988876615867866</v>
      </c>
    </row>
    <row r="80" spans="1:8" ht="36" thickBot="1">
      <c r="A80" s="5" t="s">
        <v>50</v>
      </c>
      <c r="B80" s="19" t="s">
        <v>31</v>
      </c>
      <c r="C80" s="19" t="s">
        <v>75</v>
      </c>
      <c r="D80" s="19" t="s">
        <v>86</v>
      </c>
      <c r="E80" s="8">
        <v>240</v>
      </c>
      <c r="F80" s="9">
        <f t="shared" si="6"/>
        <v>231764</v>
      </c>
      <c r="G80" s="9">
        <f t="shared" si="6"/>
        <v>30103.54</v>
      </c>
      <c r="H80" s="3">
        <f t="shared" si="5"/>
        <v>12.988876615867866</v>
      </c>
    </row>
    <row r="81" spans="1:8" ht="36" thickBot="1">
      <c r="A81" s="5" t="s">
        <v>64</v>
      </c>
      <c r="B81" s="19" t="s">
        <v>31</v>
      </c>
      <c r="C81" s="19" t="s">
        <v>75</v>
      </c>
      <c r="D81" s="19" t="s">
        <v>86</v>
      </c>
      <c r="E81" s="8">
        <v>244</v>
      </c>
      <c r="F81" s="9">
        <v>231764</v>
      </c>
      <c r="G81" s="9">
        <v>30103.54</v>
      </c>
      <c r="H81" s="3">
        <f t="shared" si="5"/>
        <v>12.988876615867866</v>
      </c>
    </row>
    <row r="82" spans="1:8" ht="36" thickBot="1">
      <c r="A82" s="7" t="s">
        <v>87</v>
      </c>
      <c r="B82" s="20" t="s">
        <v>31</v>
      </c>
      <c r="C82" s="20" t="s">
        <v>88</v>
      </c>
      <c r="D82" s="22" t="s">
        <v>89</v>
      </c>
      <c r="E82" s="6"/>
      <c r="F82" s="9">
        <f t="shared" ref="F82:G85" si="7">F83</f>
        <v>923459.53</v>
      </c>
      <c r="G82" s="9">
        <f t="shared" si="7"/>
        <v>357834</v>
      </c>
      <c r="H82" s="3">
        <f t="shared" si="5"/>
        <v>38.749288775004572</v>
      </c>
    </row>
    <row r="83" spans="1:8" ht="36" thickBot="1">
      <c r="A83" s="7" t="s">
        <v>90</v>
      </c>
      <c r="B83" s="19" t="s">
        <v>31</v>
      </c>
      <c r="C83" s="23" t="s">
        <v>88</v>
      </c>
      <c r="D83" s="23" t="s">
        <v>91</v>
      </c>
      <c r="E83" s="7"/>
      <c r="F83" s="9">
        <f t="shared" si="7"/>
        <v>923459.53</v>
      </c>
      <c r="G83" s="9">
        <f t="shared" si="7"/>
        <v>357834</v>
      </c>
      <c r="H83" s="3">
        <f t="shared" si="5"/>
        <v>38.749288775004572</v>
      </c>
    </row>
    <row r="84" spans="1:8" ht="36" thickBot="1">
      <c r="A84" s="7" t="s">
        <v>92</v>
      </c>
      <c r="B84" s="19" t="s">
        <v>31</v>
      </c>
      <c r="C84" s="23" t="s">
        <v>88</v>
      </c>
      <c r="D84" s="23" t="s">
        <v>91</v>
      </c>
      <c r="E84" s="7"/>
      <c r="F84" s="9">
        <f t="shared" si="7"/>
        <v>923459.53</v>
      </c>
      <c r="G84" s="9">
        <f t="shared" si="7"/>
        <v>357834</v>
      </c>
      <c r="H84" s="3">
        <f t="shared" si="5"/>
        <v>38.749288775004572</v>
      </c>
    </row>
    <row r="85" spans="1:8" ht="36" thickBot="1">
      <c r="A85" s="7" t="s">
        <v>93</v>
      </c>
      <c r="B85" s="19" t="s">
        <v>31</v>
      </c>
      <c r="C85" s="23" t="s">
        <v>88</v>
      </c>
      <c r="D85" s="23" t="s">
        <v>91</v>
      </c>
      <c r="E85" s="7">
        <v>200</v>
      </c>
      <c r="F85" s="9">
        <f t="shared" si="7"/>
        <v>923459.53</v>
      </c>
      <c r="G85" s="9">
        <f t="shared" si="7"/>
        <v>357834</v>
      </c>
      <c r="H85" s="3">
        <f t="shared" si="5"/>
        <v>38.749288775004572</v>
      </c>
    </row>
    <row r="86" spans="1:8" ht="36" thickBot="1">
      <c r="A86" s="7" t="s">
        <v>94</v>
      </c>
      <c r="B86" s="19" t="s">
        <v>31</v>
      </c>
      <c r="C86" s="23" t="s">
        <v>88</v>
      </c>
      <c r="D86" s="23" t="s">
        <v>91</v>
      </c>
      <c r="E86" s="7">
        <v>240</v>
      </c>
      <c r="F86" s="9">
        <f>F87+F90+F92</f>
        <v>923459.53</v>
      </c>
      <c r="G86" s="9">
        <f>G92</f>
        <v>357834</v>
      </c>
      <c r="H86" s="3">
        <f t="shared" si="5"/>
        <v>38.749288775004572</v>
      </c>
    </row>
    <row r="87" spans="1:8" ht="36" thickBot="1">
      <c r="A87" s="7" t="s">
        <v>95</v>
      </c>
      <c r="B87" s="19" t="s">
        <v>31</v>
      </c>
      <c r="C87" s="23" t="s">
        <v>88</v>
      </c>
      <c r="D87" s="23" t="s">
        <v>96</v>
      </c>
      <c r="E87" s="7">
        <v>200</v>
      </c>
      <c r="F87" s="9">
        <f>F88</f>
        <v>333940</v>
      </c>
      <c r="G87" s="9"/>
      <c r="H87" s="3">
        <f t="shared" si="5"/>
        <v>0</v>
      </c>
    </row>
    <row r="88" spans="1:8" ht="36" thickBot="1">
      <c r="A88" s="7" t="s">
        <v>41</v>
      </c>
      <c r="B88" s="19" t="s">
        <v>31</v>
      </c>
      <c r="C88" s="23" t="s">
        <v>88</v>
      </c>
      <c r="D88" s="23" t="s">
        <v>96</v>
      </c>
      <c r="E88" s="7">
        <v>240</v>
      </c>
      <c r="F88" s="9">
        <f>F89</f>
        <v>333940</v>
      </c>
      <c r="G88" s="9"/>
      <c r="H88" s="3">
        <f t="shared" si="5"/>
        <v>0</v>
      </c>
    </row>
    <row r="89" spans="1:8" ht="36" thickBot="1">
      <c r="A89" s="7" t="s">
        <v>177</v>
      </c>
      <c r="B89" s="19" t="s">
        <v>31</v>
      </c>
      <c r="C89" s="23" t="s">
        <v>88</v>
      </c>
      <c r="D89" s="23" t="s">
        <v>96</v>
      </c>
      <c r="E89" s="7">
        <v>244</v>
      </c>
      <c r="F89" s="9">
        <v>333940</v>
      </c>
      <c r="G89" s="9"/>
      <c r="H89" s="3">
        <f t="shared" si="5"/>
        <v>0</v>
      </c>
    </row>
    <row r="90" spans="1:8" ht="36" thickBot="1">
      <c r="A90" s="7" t="s">
        <v>97</v>
      </c>
      <c r="B90" s="19" t="s">
        <v>31</v>
      </c>
      <c r="C90" s="23" t="s">
        <v>88</v>
      </c>
      <c r="D90" s="23" t="s">
        <v>98</v>
      </c>
      <c r="E90" s="7">
        <v>240</v>
      </c>
      <c r="F90" s="9">
        <f>F91</f>
        <v>178900</v>
      </c>
      <c r="G90" s="9"/>
      <c r="H90" s="3">
        <f t="shared" si="5"/>
        <v>0</v>
      </c>
    </row>
    <row r="91" spans="1:8" ht="36" thickBot="1">
      <c r="A91" s="7" t="s">
        <v>41</v>
      </c>
      <c r="B91" s="19" t="s">
        <v>31</v>
      </c>
      <c r="C91" s="23" t="s">
        <v>88</v>
      </c>
      <c r="D91" s="23" t="s">
        <v>98</v>
      </c>
      <c r="E91" s="7">
        <v>244</v>
      </c>
      <c r="F91" s="9">
        <v>178900</v>
      </c>
      <c r="G91" s="9"/>
      <c r="H91" s="3">
        <f t="shared" si="5"/>
        <v>0</v>
      </c>
    </row>
    <row r="92" spans="1:8" ht="36" thickBot="1">
      <c r="A92" s="7" t="s">
        <v>99</v>
      </c>
      <c r="B92" s="19" t="s">
        <v>31</v>
      </c>
      <c r="C92" s="23" t="s">
        <v>88</v>
      </c>
      <c r="D92" s="23" t="s">
        <v>100</v>
      </c>
      <c r="E92" s="7">
        <v>200</v>
      </c>
      <c r="F92" s="9">
        <f>F93</f>
        <v>410619.53</v>
      </c>
      <c r="G92" s="9">
        <f>G93</f>
        <v>357834</v>
      </c>
      <c r="H92" s="3">
        <f t="shared" si="5"/>
        <v>87.144905163181107</v>
      </c>
    </row>
    <row r="93" spans="1:8" ht="36" thickBot="1">
      <c r="A93" s="7" t="s">
        <v>41</v>
      </c>
      <c r="B93" s="19" t="s">
        <v>31</v>
      </c>
      <c r="C93" s="23" t="s">
        <v>88</v>
      </c>
      <c r="D93" s="23" t="s">
        <v>100</v>
      </c>
      <c r="E93" s="7">
        <v>240</v>
      </c>
      <c r="F93" s="9">
        <f>F94</f>
        <v>410619.53</v>
      </c>
      <c r="G93" s="9">
        <f>G94</f>
        <v>357834</v>
      </c>
      <c r="H93" s="3">
        <f t="shared" si="5"/>
        <v>87.144905163181107</v>
      </c>
    </row>
    <row r="94" spans="1:8" ht="36" thickBot="1">
      <c r="A94" s="7" t="s">
        <v>50</v>
      </c>
      <c r="B94" s="19" t="s">
        <v>31</v>
      </c>
      <c r="C94" s="23" t="s">
        <v>88</v>
      </c>
      <c r="D94" s="23" t="s">
        <v>100</v>
      </c>
      <c r="E94" s="7">
        <v>244</v>
      </c>
      <c r="F94" s="9">
        <v>410619.53</v>
      </c>
      <c r="G94" s="9">
        <v>357834</v>
      </c>
      <c r="H94" s="3">
        <f t="shared" si="5"/>
        <v>87.144905163181107</v>
      </c>
    </row>
    <row r="95" spans="1:8" ht="15" thickBot="1">
      <c r="A95" s="5" t="s">
        <v>101</v>
      </c>
      <c r="B95" s="20" t="s">
        <v>31</v>
      </c>
      <c r="C95" s="19" t="s">
        <v>102</v>
      </c>
      <c r="D95" s="20"/>
      <c r="E95" s="17"/>
      <c r="F95" s="9">
        <f>F96+F110</f>
        <v>1955310.29</v>
      </c>
      <c r="G95" s="9">
        <f>G111</f>
        <v>134946.74</v>
      </c>
      <c r="H95" s="3">
        <f t="shared" si="5"/>
        <v>6.9015511599440309</v>
      </c>
    </row>
    <row r="96" spans="1:8" ht="15" thickBot="1">
      <c r="A96" s="5" t="s">
        <v>103</v>
      </c>
      <c r="B96" s="20" t="s">
        <v>31</v>
      </c>
      <c r="C96" s="20" t="s">
        <v>104</v>
      </c>
      <c r="D96" s="20"/>
      <c r="E96" s="17"/>
      <c r="F96" s="9">
        <f>F97+F101+F107</f>
        <v>160174.85</v>
      </c>
      <c r="G96" s="9"/>
      <c r="H96" s="3">
        <f t="shared" si="5"/>
        <v>0</v>
      </c>
    </row>
    <row r="97" spans="1:8" ht="36" thickBot="1">
      <c r="A97" s="7" t="s">
        <v>168</v>
      </c>
      <c r="B97" s="19" t="s">
        <v>31</v>
      </c>
      <c r="C97" s="19" t="s">
        <v>104</v>
      </c>
      <c r="D97" s="19" t="s">
        <v>186</v>
      </c>
      <c r="E97" s="8"/>
      <c r="F97" s="9">
        <f>F98</f>
        <v>30000</v>
      </c>
      <c r="G97" s="9"/>
      <c r="H97" s="3">
        <f t="shared" si="5"/>
        <v>0</v>
      </c>
    </row>
    <row r="98" spans="1:8" ht="36" thickBot="1">
      <c r="A98" s="7" t="s">
        <v>169</v>
      </c>
      <c r="B98" s="19" t="s">
        <v>31</v>
      </c>
      <c r="C98" s="19" t="s">
        <v>104</v>
      </c>
      <c r="D98" s="19" t="s">
        <v>186</v>
      </c>
      <c r="E98" s="8">
        <v>200</v>
      </c>
      <c r="F98" s="9">
        <f>F99</f>
        <v>30000</v>
      </c>
      <c r="G98" s="13"/>
      <c r="H98" s="3">
        <f t="shared" si="5"/>
        <v>0</v>
      </c>
    </row>
    <row r="99" spans="1:8" ht="36" thickBot="1">
      <c r="A99" s="7" t="s">
        <v>50</v>
      </c>
      <c r="B99" s="19" t="s">
        <v>31</v>
      </c>
      <c r="C99" s="19" t="s">
        <v>104</v>
      </c>
      <c r="D99" s="19" t="s">
        <v>186</v>
      </c>
      <c r="E99" s="8">
        <v>240</v>
      </c>
      <c r="F99" s="9">
        <f>F100</f>
        <v>30000</v>
      </c>
      <c r="G99" s="9"/>
      <c r="H99" s="3">
        <f t="shared" si="5"/>
        <v>0</v>
      </c>
    </row>
    <row r="100" spans="1:8" ht="36" thickBot="1">
      <c r="A100" s="7" t="s">
        <v>187</v>
      </c>
      <c r="B100" s="19" t="s">
        <v>31</v>
      </c>
      <c r="C100" s="19" t="s">
        <v>104</v>
      </c>
      <c r="D100" s="19" t="s">
        <v>186</v>
      </c>
      <c r="E100" s="8">
        <v>244</v>
      </c>
      <c r="F100" s="9">
        <v>30000</v>
      </c>
      <c r="G100" s="9"/>
      <c r="H100" s="3">
        <f t="shared" si="5"/>
        <v>0</v>
      </c>
    </row>
    <row r="101" spans="1:8" ht="36" thickBot="1">
      <c r="A101" s="7" t="s">
        <v>188</v>
      </c>
      <c r="B101" s="19" t="s">
        <v>31</v>
      </c>
      <c r="C101" s="19" t="s">
        <v>104</v>
      </c>
      <c r="D101" s="19" t="s">
        <v>163</v>
      </c>
      <c r="E101" s="8"/>
      <c r="F101" s="9">
        <f>F102</f>
        <v>110174.85</v>
      </c>
      <c r="G101" s="9"/>
      <c r="H101" s="3">
        <f t="shared" si="5"/>
        <v>0</v>
      </c>
    </row>
    <row r="102" spans="1:8" ht="36" thickBot="1">
      <c r="A102" s="7" t="s">
        <v>164</v>
      </c>
      <c r="B102" s="19" t="s">
        <v>31</v>
      </c>
      <c r="C102" s="19" t="s">
        <v>104</v>
      </c>
      <c r="D102" s="19" t="s">
        <v>163</v>
      </c>
      <c r="E102" s="8"/>
      <c r="F102" s="9">
        <f>F103+F105</f>
        <v>110174.85</v>
      </c>
      <c r="G102" s="9"/>
      <c r="H102" s="3">
        <f t="shared" si="5"/>
        <v>0</v>
      </c>
    </row>
    <row r="103" spans="1:8" ht="36" thickBot="1">
      <c r="A103" s="7" t="s">
        <v>50</v>
      </c>
      <c r="B103" s="19" t="s">
        <v>31</v>
      </c>
      <c r="C103" s="19" t="s">
        <v>104</v>
      </c>
      <c r="D103" s="19" t="s">
        <v>167</v>
      </c>
      <c r="E103" s="8">
        <v>200</v>
      </c>
      <c r="F103" s="9">
        <f>F104</f>
        <v>22974.85</v>
      </c>
      <c r="G103" s="13"/>
      <c r="H103" s="3">
        <f t="shared" si="5"/>
        <v>0</v>
      </c>
    </row>
    <row r="104" spans="1:8" ht="36" thickBot="1">
      <c r="A104" s="7" t="s">
        <v>187</v>
      </c>
      <c r="B104" s="19" t="s">
        <v>31</v>
      </c>
      <c r="C104" s="19" t="s">
        <v>104</v>
      </c>
      <c r="D104" s="19" t="s">
        <v>167</v>
      </c>
      <c r="E104" s="8">
        <v>244</v>
      </c>
      <c r="F104" s="9">
        <v>22974.85</v>
      </c>
      <c r="G104" s="9"/>
      <c r="H104" s="3">
        <f t="shared" si="5"/>
        <v>0</v>
      </c>
    </row>
    <row r="105" spans="1:8" ht="36" thickBot="1">
      <c r="A105" s="7" t="s">
        <v>50</v>
      </c>
      <c r="B105" s="19" t="s">
        <v>31</v>
      </c>
      <c r="C105" s="19" t="s">
        <v>104</v>
      </c>
      <c r="D105" s="19" t="s">
        <v>165</v>
      </c>
      <c r="E105" s="8">
        <v>240</v>
      </c>
      <c r="F105" s="9">
        <f>F106</f>
        <v>87200</v>
      </c>
      <c r="G105" s="9"/>
      <c r="H105" s="3">
        <f t="shared" si="5"/>
        <v>0</v>
      </c>
    </row>
    <row r="106" spans="1:8" ht="36" thickBot="1">
      <c r="A106" s="7" t="s">
        <v>187</v>
      </c>
      <c r="B106" s="19" t="s">
        <v>31</v>
      </c>
      <c r="C106" s="19" t="s">
        <v>104</v>
      </c>
      <c r="D106" s="19" t="s">
        <v>165</v>
      </c>
      <c r="E106" s="8">
        <v>244</v>
      </c>
      <c r="F106" s="9">
        <v>87200</v>
      </c>
      <c r="G106" s="9"/>
      <c r="H106" s="3">
        <f t="shared" si="5"/>
        <v>0</v>
      </c>
    </row>
    <row r="107" spans="1:8" ht="36" thickBot="1">
      <c r="A107" s="7" t="s">
        <v>166</v>
      </c>
      <c r="B107" s="19" t="s">
        <v>31</v>
      </c>
      <c r="C107" s="19" t="s">
        <v>104</v>
      </c>
      <c r="D107" s="19" t="s">
        <v>105</v>
      </c>
      <c r="E107" s="8">
        <v>200</v>
      </c>
      <c r="F107" s="9">
        <f>F108</f>
        <v>20000</v>
      </c>
      <c r="G107" s="9"/>
      <c r="H107" s="3">
        <f t="shared" si="5"/>
        <v>0</v>
      </c>
    </row>
    <row r="108" spans="1:8" ht="36" thickBot="1">
      <c r="A108" s="7" t="s">
        <v>106</v>
      </c>
      <c r="B108" s="19" t="s">
        <v>31</v>
      </c>
      <c r="C108" s="19" t="s">
        <v>104</v>
      </c>
      <c r="D108" s="19" t="s">
        <v>105</v>
      </c>
      <c r="E108" s="8">
        <v>240</v>
      </c>
      <c r="F108" s="9">
        <f>F109</f>
        <v>20000</v>
      </c>
      <c r="G108" s="9"/>
      <c r="H108" s="3">
        <f t="shared" si="5"/>
        <v>0</v>
      </c>
    </row>
    <row r="109" spans="1:8" ht="36" thickBot="1">
      <c r="A109" s="7" t="s">
        <v>50</v>
      </c>
      <c r="B109" s="19" t="s">
        <v>31</v>
      </c>
      <c r="C109" s="19" t="s">
        <v>104</v>
      </c>
      <c r="D109" s="19" t="s">
        <v>105</v>
      </c>
      <c r="E109" s="8">
        <v>244</v>
      </c>
      <c r="F109" s="9">
        <v>20000</v>
      </c>
      <c r="G109" s="13"/>
      <c r="H109" s="3">
        <f t="shared" si="5"/>
        <v>0</v>
      </c>
    </row>
    <row r="110" spans="1:8" ht="15" thickBot="1">
      <c r="A110" s="7" t="s">
        <v>107</v>
      </c>
      <c r="B110" s="19" t="s">
        <v>108</v>
      </c>
      <c r="C110" s="19" t="s">
        <v>109</v>
      </c>
      <c r="D110" s="19"/>
      <c r="E110" s="8"/>
      <c r="F110" s="9">
        <f>F111+F138</f>
        <v>1795135.44</v>
      </c>
      <c r="G110" s="9">
        <f>G111</f>
        <v>134946.74</v>
      </c>
      <c r="H110" s="3">
        <f t="shared" si="5"/>
        <v>7.5173570190336161</v>
      </c>
    </row>
    <row r="111" spans="1:8" ht="36" thickBot="1">
      <c r="A111" s="7" t="s">
        <v>110</v>
      </c>
      <c r="B111" s="19" t="s">
        <v>31</v>
      </c>
      <c r="C111" s="19" t="s">
        <v>109</v>
      </c>
      <c r="D111" s="19" t="s">
        <v>189</v>
      </c>
      <c r="E111" s="8"/>
      <c r="F111" s="9">
        <f>F112+F120</f>
        <v>1254638.3400000001</v>
      </c>
      <c r="G111" s="9">
        <f>G112+G120</f>
        <v>134946.74</v>
      </c>
      <c r="H111" s="3">
        <f t="shared" si="5"/>
        <v>10.755827850757372</v>
      </c>
    </row>
    <row r="112" spans="1:8" ht="36" thickBot="1">
      <c r="A112" s="5" t="s">
        <v>111</v>
      </c>
      <c r="B112" s="19" t="s">
        <v>31</v>
      </c>
      <c r="C112" s="19" t="s">
        <v>109</v>
      </c>
      <c r="D112" s="19" t="s">
        <v>112</v>
      </c>
      <c r="E112" s="8"/>
      <c r="F112" s="9">
        <f>F113+F116+F117</f>
        <v>541000</v>
      </c>
      <c r="G112" s="9">
        <f>G113+G116</f>
        <v>123174.74</v>
      </c>
      <c r="H112" s="3">
        <f t="shared" si="5"/>
        <v>22.767974121996303</v>
      </c>
    </row>
    <row r="113" spans="1:8" ht="36" thickBot="1">
      <c r="A113" s="5" t="s">
        <v>113</v>
      </c>
      <c r="B113" s="19" t="s">
        <v>31</v>
      </c>
      <c r="C113" s="19" t="s">
        <v>109</v>
      </c>
      <c r="D113" s="19" t="s">
        <v>114</v>
      </c>
      <c r="E113" s="8">
        <v>200</v>
      </c>
      <c r="F113" s="9">
        <f>F114</f>
        <v>400000</v>
      </c>
      <c r="G113" s="9">
        <f>G114</f>
        <v>123098.5</v>
      </c>
      <c r="H113" s="3">
        <f t="shared" si="5"/>
        <v>30.774625</v>
      </c>
    </row>
    <row r="114" spans="1:8" ht="36" thickBot="1">
      <c r="A114" s="5" t="s">
        <v>50</v>
      </c>
      <c r="B114" s="19" t="s">
        <v>31</v>
      </c>
      <c r="C114" s="19" t="s">
        <v>109</v>
      </c>
      <c r="D114" s="19" t="s">
        <v>114</v>
      </c>
      <c r="E114" s="8">
        <v>240</v>
      </c>
      <c r="F114" s="9">
        <f>F115</f>
        <v>400000</v>
      </c>
      <c r="G114" s="9">
        <f>G115</f>
        <v>123098.5</v>
      </c>
      <c r="H114" s="3">
        <f t="shared" si="5"/>
        <v>30.774625</v>
      </c>
    </row>
    <row r="115" spans="1:8" ht="36" thickBot="1">
      <c r="A115" s="5" t="s">
        <v>64</v>
      </c>
      <c r="B115" s="19" t="s">
        <v>31</v>
      </c>
      <c r="C115" s="19" t="s">
        <v>109</v>
      </c>
      <c r="D115" s="19" t="s">
        <v>114</v>
      </c>
      <c r="E115" s="8">
        <v>247</v>
      </c>
      <c r="F115" s="9">
        <v>400000</v>
      </c>
      <c r="G115" s="9">
        <v>123098.5</v>
      </c>
      <c r="H115" s="3">
        <f t="shared" si="5"/>
        <v>30.774625</v>
      </c>
    </row>
    <row r="116" spans="1:8" ht="36" thickBot="1">
      <c r="A116" s="5" t="s">
        <v>51</v>
      </c>
      <c r="B116" s="19" t="s">
        <v>31</v>
      </c>
      <c r="C116" s="19" t="s">
        <v>109</v>
      </c>
      <c r="D116" s="19" t="s">
        <v>114</v>
      </c>
      <c r="E116" s="8">
        <v>853</v>
      </c>
      <c r="F116" s="9">
        <v>1000</v>
      </c>
      <c r="G116" s="9">
        <v>76.239999999999995</v>
      </c>
      <c r="H116" s="3">
        <f t="shared" si="5"/>
        <v>7.6239999999999988</v>
      </c>
    </row>
    <row r="117" spans="1:8" ht="36" thickBot="1">
      <c r="A117" s="5" t="s">
        <v>115</v>
      </c>
      <c r="B117" s="19" t="s">
        <v>31</v>
      </c>
      <c r="C117" s="19" t="s">
        <v>109</v>
      </c>
      <c r="D117" s="19" t="s">
        <v>116</v>
      </c>
      <c r="E117" s="8">
        <v>200</v>
      </c>
      <c r="F117" s="9">
        <f>F118</f>
        <v>140000</v>
      </c>
      <c r="G117" s="9"/>
      <c r="H117" s="3">
        <f t="shared" si="5"/>
        <v>0</v>
      </c>
    </row>
    <row r="118" spans="1:8" ht="36" thickBot="1">
      <c r="A118" s="5" t="s">
        <v>41</v>
      </c>
      <c r="B118" s="19" t="s">
        <v>31</v>
      </c>
      <c r="C118" s="19" t="s">
        <v>109</v>
      </c>
      <c r="D118" s="19" t="s">
        <v>116</v>
      </c>
      <c r="E118" s="8">
        <v>240</v>
      </c>
      <c r="F118" s="9">
        <f>F119</f>
        <v>140000</v>
      </c>
      <c r="G118" s="9"/>
      <c r="H118" s="3">
        <f t="shared" si="5"/>
        <v>0</v>
      </c>
    </row>
    <row r="119" spans="1:8" ht="36" thickBot="1">
      <c r="A119" s="5" t="s">
        <v>50</v>
      </c>
      <c r="B119" s="19" t="s">
        <v>31</v>
      </c>
      <c r="C119" s="19" t="s">
        <v>109</v>
      </c>
      <c r="D119" s="19" t="s">
        <v>116</v>
      </c>
      <c r="E119" s="8">
        <v>244</v>
      </c>
      <c r="F119" s="9">
        <v>140000</v>
      </c>
      <c r="G119" s="9"/>
      <c r="H119" s="3">
        <f t="shared" si="5"/>
        <v>0</v>
      </c>
    </row>
    <row r="120" spans="1:8" ht="36" thickBot="1">
      <c r="A120" s="5" t="s">
        <v>190</v>
      </c>
      <c r="B120" s="19" t="s">
        <v>31</v>
      </c>
      <c r="C120" s="19" t="s">
        <v>109</v>
      </c>
      <c r="D120" s="19" t="s">
        <v>117</v>
      </c>
      <c r="E120" s="8"/>
      <c r="F120" s="9">
        <f>F121+F126+F129+F132+F135</f>
        <v>713638.34000000008</v>
      </c>
      <c r="G120" s="9">
        <f t="shared" ref="G120:G127" si="8">G121</f>
        <v>11772</v>
      </c>
      <c r="H120" s="3">
        <f t="shared" si="5"/>
        <v>1.6495750494571237</v>
      </c>
    </row>
    <row r="121" spans="1:8" ht="36" thickBot="1">
      <c r="A121" s="5" t="s">
        <v>191</v>
      </c>
      <c r="B121" s="19" t="s">
        <v>31</v>
      </c>
      <c r="C121" s="19" t="s">
        <v>109</v>
      </c>
      <c r="D121" s="19" t="s">
        <v>118</v>
      </c>
      <c r="E121" s="8"/>
      <c r="F121" s="9">
        <f>F122</f>
        <v>527138.34000000008</v>
      </c>
      <c r="G121" s="9">
        <f t="shared" si="8"/>
        <v>11772</v>
      </c>
      <c r="H121" s="3">
        <f t="shared" si="5"/>
        <v>2.233189868147325</v>
      </c>
    </row>
    <row r="122" spans="1:8" ht="36" thickBot="1">
      <c r="A122" s="5" t="s">
        <v>41</v>
      </c>
      <c r="B122" s="19" t="s">
        <v>31</v>
      </c>
      <c r="C122" s="19" t="s">
        <v>109</v>
      </c>
      <c r="D122" s="19" t="s">
        <v>118</v>
      </c>
      <c r="E122" s="8">
        <v>200</v>
      </c>
      <c r="F122" s="9">
        <f>F123</f>
        <v>527138.34000000008</v>
      </c>
      <c r="G122" s="9">
        <f t="shared" si="8"/>
        <v>11772</v>
      </c>
      <c r="H122" s="3">
        <f t="shared" si="5"/>
        <v>2.233189868147325</v>
      </c>
    </row>
    <row r="123" spans="1:8" ht="36" thickBot="1">
      <c r="A123" s="5" t="s">
        <v>50</v>
      </c>
      <c r="B123" s="19" t="s">
        <v>31</v>
      </c>
      <c r="C123" s="19" t="s">
        <v>109</v>
      </c>
      <c r="D123" s="19" t="s">
        <v>118</v>
      </c>
      <c r="E123" s="8">
        <v>240</v>
      </c>
      <c r="F123" s="9">
        <f>F124+F125</f>
        <v>527138.34000000008</v>
      </c>
      <c r="G123" s="9">
        <f t="shared" si="8"/>
        <v>11772</v>
      </c>
      <c r="H123" s="3">
        <f t="shared" si="5"/>
        <v>2.233189868147325</v>
      </c>
    </row>
    <row r="124" spans="1:8" ht="36" thickBot="1">
      <c r="A124" s="5" t="s">
        <v>64</v>
      </c>
      <c r="B124" s="19" t="s">
        <v>31</v>
      </c>
      <c r="C124" s="19" t="s">
        <v>109</v>
      </c>
      <c r="D124" s="19" t="s">
        <v>118</v>
      </c>
      <c r="E124" s="8">
        <v>244</v>
      </c>
      <c r="F124" s="9">
        <v>442138.34</v>
      </c>
      <c r="G124" s="9">
        <f t="shared" si="8"/>
        <v>11772</v>
      </c>
      <c r="H124" s="3">
        <f t="shared" si="5"/>
        <v>2.6625150852106603</v>
      </c>
    </row>
    <row r="125" spans="1:8" ht="36" thickBot="1">
      <c r="A125" s="5" t="s">
        <v>178</v>
      </c>
      <c r="B125" s="19" t="s">
        <v>31</v>
      </c>
      <c r="C125" s="19" t="s">
        <v>109</v>
      </c>
      <c r="D125" s="19" t="s">
        <v>118</v>
      </c>
      <c r="E125" s="8">
        <v>244</v>
      </c>
      <c r="F125" s="9">
        <v>85000</v>
      </c>
      <c r="G125" s="9">
        <f t="shared" si="8"/>
        <v>11772</v>
      </c>
      <c r="H125" s="3">
        <f t="shared" si="5"/>
        <v>13.849411764705883</v>
      </c>
    </row>
    <row r="126" spans="1:8" ht="36" thickBot="1">
      <c r="A126" s="5" t="s">
        <v>119</v>
      </c>
      <c r="B126" s="19" t="s">
        <v>31</v>
      </c>
      <c r="C126" s="19" t="s">
        <v>109</v>
      </c>
      <c r="D126" s="19" t="s">
        <v>120</v>
      </c>
      <c r="E126" s="8">
        <v>200</v>
      </c>
      <c r="F126" s="9">
        <f>F127</f>
        <v>20000</v>
      </c>
      <c r="G126" s="9">
        <f t="shared" si="8"/>
        <v>11772</v>
      </c>
      <c r="H126" s="3">
        <f t="shared" si="5"/>
        <v>58.86</v>
      </c>
    </row>
    <row r="127" spans="1:8" ht="36" thickBot="1">
      <c r="A127" s="5" t="s">
        <v>41</v>
      </c>
      <c r="B127" s="19" t="s">
        <v>31</v>
      </c>
      <c r="C127" s="19" t="s">
        <v>109</v>
      </c>
      <c r="D127" s="19" t="s">
        <v>120</v>
      </c>
      <c r="E127" s="8">
        <v>240</v>
      </c>
      <c r="F127" s="9">
        <f>F128</f>
        <v>20000</v>
      </c>
      <c r="G127" s="9">
        <f t="shared" si="8"/>
        <v>11772</v>
      </c>
      <c r="H127" s="3">
        <f t="shared" si="5"/>
        <v>58.86</v>
      </c>
    </row>
    <row r="128" spans="1:8" ht="36" thickBot="1">
      <c r="A128" s="5" t="s">
        <v>50</v>
      </c>
      <c r="B128" s="19" t="s">
        <v>31</v>
      </c>
      <c r="C128" s="19" t="s">
        <v>109</v>
      </c>
      <c r="D128" s="19" t="s">
        <v>120</v>
      </c>
      <c r="E128" s="8">
        <v>244</v>
      </c>
      <c r="F128" s="9">
        <v>20000</v>
      </c>
      <c r="G128" s="9">
        <v>11772</v>
      </c>
      <c r="H128" s="3">
        <f t="shared" si="5"/>
        <v>58.86</v>
      </c>
    </row>
    <row r="129" spans="1:8" ht="36" thickBot="1">
      <c r="A129" s="5" t="s">
        <v>192</v>
      </c>
      <c r="B129" s="19" t="s">
        <v>31</v>
      </c>
      <c r="C129" s="19" t="s">
        <v>109</v>
      </c>
      <c r="D129" s="19" t="s">
        <v>121</v>
      </c>
      <c r="E129" s="8">
        <v>200</v>
      </c>
      <c r="F129" s="9">
        <f>F130</f>
        <v>50000</v>
      </c>
      <c r="G129" s="9"/>
      <c r="H129" s="3">
        <f t="shared" si="5"/>
        <v>0</v>
      </c>
    </row>
    <row r="130" spans="1:8" ht="36" thickBot="1">
      <c r="A130" s="5" t="s">
        <v>50</v>
      </c>
      <c r="B130" s="20" t="s">
        <v>31</v>
      </c>
      <c r="C130" s="19" t="s">
        <v>109</v>
      </c>
      <c r="D130" s="19" t="s">
        <v>121</v>
      </c>
      <c r="E130" s="8">
        <v>240</v>
      </c>
      <c r="F130" s="9">
        <f>F131</f>
        <v>50000</v>
      </c>
      <c r="G130" s="9"/>
      <c r="H130" s="3">
        <f t="shared" si="5"/>
        <v>0</v>
      </c>
    </row>
    <row r="131" spans="1:8" ht="36" thickBot="1">
      <c r="A131" s="5" t="s">
        <v>64</v>
      </c>
      <c r="B131" s="19" t="s">
        <v>31</v>
      </c>
      <c r="C131" s="19" t="s">
        <v>109</v>
      </c>
      <c r="D131" s="19" t="s">
        <v>121</v>
      </c>
      <c r="E131" s="8">
        <v>244</v>
      </c>
      <c r="F131" s="9">
        <v>50000</v>
      </c>
      <c r="G131" s="9"/>
      <c r="H131" s="3">
        <f t="shared" si="5"/>
        <v>0</v>
      </c>
    </row>
    <row r="132" spans="1:8" ht="36" thickBot="1">
      <c r="A132" s="5" t="s">
        <v>193</v>
      </c>
      <c r="B132" s="19" t="s">
        <v>31</v>
      </c>
      <c r="C132" s="19" t="s">
        <v>109</v>
      </c>
      <c r="D132" s="19" t="s">
        <v>170</v>
      </c>
      <c r="E132" s="8">
        <v>200</v>
      </c>
      <c r="F132" s="9">
        <f>F133</f>
        <v>50000</v>
      </c>
      <c r="G132" s="9"/>
      <c r="H132" s="3">
        <f t="shared" si="5"/>
        <v>0</v>
      </c>
    </row>
    <row r="133" spans="1:8" ht="36" thickBot="1">
      <c r="A133" s="5" t="s">
        <v>50</v>
      </c>
      <c r="B133" s="20" t="s">
        <v>31</v>
      </c>
      <c r="C133" s="19" t="s">
        <v>109</v>
      </c>
      <c r="D133" s="19" t="s">
        <v>170</v>
      </c>
      <c r="E133" s="8">
        <v>240</v>
      </c>
      <c r="F133" s="9">
        <f>F134</f>
        <v>50000</v>
      </c>
      <c r="G133" s="9"/>
      <c r="H133" s="3">
        <f t="shared" si="5"/>
        <v>0</v>
      </c>
    </row>
    <row r="134" spans="1:8" ht="36" thickBot="1">
      <c r="A134" s="5" t="s">
        <v>64</v>
      </c>
      <c r="B134" s="19" t="s">
        <v>31</v>
      </c>
      <c r="C134" s="19" t="s">
        <v>109</v>
      </c>
      <c r="D134" s="19" t="s">
        <v>170</v>
      </c>
      <c r="E134" s="8">
        <v>244</v>
      </c>
      <c r="F134" s="9">
        <v>50000</v>
      </c>
      <c r="G134" s="9"/>
      <c r="H134" s="3">
        <f t="shared" si="5"/>
        <v>0</v>
      </c>
    </row>
    <row r="135" spans="1:8" ht="36" thickBot="1">
      <c r="A135" s="5" t="s">
        <v>194</v>
      </c>
      <c r="B135" s="19" t="s">
        <v>31</v>
      </c>
      <c r="C135" s="19" t="s">
        <v>109</v>
      </c>
      <c r="D135" s="19" t="s">
        <v>171</v>
      </c>
      <c r="E135" s="8">
        <v>200</v>
      </c>
      <c r="F135" s="9">
        <f>F136</f>
        <v>66500</v>
      </c>
      <c r="G135" s="9"/>
      <c r="H135" s="3">
        <f t="shared" si="5"/>
        <v>0</v>
      </c>
    </row>
    <row r="136" spans="1:8" ht="36" thickBot="1">
      <c r="A136" s="5" t="s">
        <v>50</v>
      </c>
      <c r="B136" s="20" t="s">
        <v>31</v>
      </c>
      <c r="C136" s="19" t="s">
        <v>109</v>
      </c>
      <c r="D136" s="19" t="s">
        <v>171</v>
      </c>
      <c r="E136" s="8">
        <v>240</v>
      </c>
      <c r="F136" s="9">
        <f>F137</f>
        <v>66500</v>
      </c>
      <c r="G136" s="9"/>
      <c r="H136" s="3">
        <f t="shared" si="5"/>
        <v>0</v>
      </c>
    </row>
    <row r="137" spans="1:8" ht="36" thickBot="1">
      <c r="A137" s="5" t="s">
        <v>64</v>
      </c>
      <c r="B137" s="19" t="s">
        <v>31</v>
      </c>
      <c r="C137" s="19" t="s">
        <v>109</v>
      </c>
      <c r="D137" s="19" t="s">
        <v>171</v>
      </c>
      <c r="E137" s="8">
        <v>244</v>
      </c>
      <c r="F137" s="9">
        <v>66500</v>
      </c>
      <c r="G137" s="9"/>
      <c r="H137" s="3">
        <f t="shared" si="5"/>
        <v>0</v>
      </c>
    </row>
    <row r="138" spans="1:8" ht="58" thickBot="1">
      <c r="A138" s="14" t="s">
        <v>195</v>
      </c>
      <c r="B138" s="21" t="s">
        <v>31</v>
      </c>
      <c r="C138" s="21" t="s">
        <v>196</v>
      </c>
      <c r="D138" s="21" t="s">
        <v>197</v>
      </c>
      <c r="E138" s="15"/>
      <c r="F138" s="9">
        <f>F139</f>
        <v>540497.1</v>
      </c>
      <c r="G138" s="9"/>
      <c r="H138" s="3">
        <f t="shared" si="5"/>
        <v>0</v>
      </c>
    </row>
    <row r="139" spans="1:8" ht="35" thickBot="1">
      <c r="A139" s="14" t="s">
        <v>183</v>
      </c>
      <c r="B139" s="21" t="s">
        <v>31</v>
      </c>
      <c r="C139" s="21" t="s">
        <v>196</v>
      </c>
      <c r="D139" s="21" t="s">
        <v>197</v>
      </c>
      <c r="E139" s="14">
        <v>200</v>
      </c>
      <c r="F139" s="9">
        <f>F140</f>
        <v>540497.1</v>
      </c>
      <c r="G139" s="9"/>
      <c r="H139" s="3">
        <f t="shared" ref="H139:H164" si="9">G139/F139*100</f>
        <v>0</v>
      </c>
    </row>
    <row r="140" spans="1:8" ht="35" thickBot="1">
      <c r="A140" s="14" t="s">
        <v>183</v>
      </c>
      <c r="B140" s="21" t="s">
        <v>31</v>
      </c>
      <c r="C140" s="21" t="s">
        <v>196</v>
      </c>
      <c r="D140" s="21" t="s">
        <v>197</v>
      </c>
      <c r="E140" s="14">
        <v>240</v>
      </c>
      <c r="F140" s="9">
        <f>F141</f>
        <v>540497.1</v>
      </c>
      <c r="G140" s="9"/>
      <c r="H140" s="3">
        <f t="shared" si="9"/>
        <v>0</v>
      </c>
    </row>
    <row r="141" spans="1:8" ht="35" thickBot="1">
      <c r="A141" s="14" t="s">
        <v>183</v>
      </c>
      <c r="B141" s="21" t="s">
        <v>31</v>
      </c>
      <c r="C141" s="21" t="s">
        <v>196</v>
      </c>
      <c r="D141" s="21" t="s">
        <v>197</v>
      </c>
      <c r="E141" s="14">
        <v>244</v>
      </c>
      <c r="F141" s="9">
        <v>540497.1</v>
      </c>
      <c r="G141" s="9"/>
      <c r="H141" s="3">
        <f t="shared" si="9"/>
        <v>0</v>
      </c>
    </row>
    <row r="142" spans="1:8" ht="15" thickBot="1">
      <c r="A142" s="5" t="s">
        <v>122</v>
      </c>
      <c r="B142" s="20" t="s">
        <v>31</v>
      </c>
      <c r="C142" s="20" t="s">
        <v>123</v>
      </c>
      <c r="D142" s="20"/>
      <c r="E142" s="17"/>
      <c r="F142" s="9">
        <f t="shared" ref="F142:F147" si="10">F143</f>
        <v>10000</v>
      </c>
      <c r="G142" s="9">
        <f t="shared" ref="G142:G147" si="11">G143</f>
        <v>5800</v>
      </c>
      <c r="H142" s="3">
        <f t="shared" si="9"/>
        <v>57.999999999999993</v>
      </c>
    </row>
    <row r="143" spans="1:8" ht="36" thickBot="1">
      <c r="A143" s="5" t="s">
        <v>124</v>
      </c>
      <c r="B143" s="19" t="s">
        <v>31</v>
      </c>
      <c r="C143" s="19" t="s">
        <v>123</v>
      </c>
      <c r="D143" s="19" t="s">
        <v>56</v>
      </c>
      <c r="E143" s="8"/>
      <c r="F143" s="9">
        <f t="shared" si="10"/>
        <v>10000</v>
      </c>
      <c r="G143" s="9">
        <f t="shared" si="11"/>
        <v>5800</v>
      </c>
      <c r="H143" s="3">
        <f t="shared" si="9"/>
        <v>57.999999999999993</v>
      </c>
    </row>
    <row r="144" spans="1:8" ht="47.5" thickBot="1">
      <c r="A144" s="5" t="s">
        <v>35</v>
      </c>
      <c r="B144" s="19" t="s">
        <v>31</v>
      </c>
      <c r="C144" s="19" t="s">
        <v>123</v>
      </c>
      <c r="D144" s="19" t="s">
        <v>56</v>
      </c>
      <c r="E144" s="8"/>
      <c r="F144" s="9">
        <f t="shared" si="10"/>
        <v>10000</v>
      </c>
      <c r="G144" s="9">
        <f t="shared" si="11"/>
        <v>5800</v>
      </c>
      <c r="H144" s="3">
        <f t="shared" si="9"/>
        <v>57.999999999999993</v>
      </c>
    </row>
    <row r="145" spans="1:8" ht="47.5" thickBot="1">
      <c r="A145" s="5" t="s">
        <v>37</v>
      </c>
      <c r="B145" s="19" t="s">
        <v>31</v>
      </c>
      <c r="C145" s="19" t="s">
        <v>123</v>
      </c>
      <c r="D145" s="19" t="s">
        <v>38</v>
      </c>
      <c r="E145" s="8"/>
      <c r="F145" s="9">
        <f t="shared" si="10"/>
        <v>10000</v>
      </c>
      <c r="G145" s="9">
        <f t="shared" si="11"/>
        <v>5800</v>
      </c>
      <c r="H145" s="3">
        <f t="shared" si="9"/>
        <v>57.999999999999993</v>
      </c>
    </row>
    <row r="146" spans="1:8" ht="36" thickBot="1">
      <c r="A146" s="5" t="s">
        <v>198</v>
      </c>
      <c r="B146" s="19" t="s">
        <v>31</v>
      </c>
      <c r="C146" s="19" t="s">
        <v>123</v>
      </c>
      <c r="D146" s="19" t="s">
        <v>125</v>
      </c>
      <c r="E146" s="8">
        <v>200</v>
      </c>
      <c r="F146" s="9">
        <f t="shared" si="10"/>
        <v>10000</v>
      </c>
      <c r="G146" s="9">
        <f t="shared" si="11"/>
        <v>5800</v>
      </c>
      <c r="H146" s="3">
        <f t="shared" si="9"/>
        <v>57.999999999999993</v>
      </c>
    </row>
    <row r="147" spans="1:8" ht="36" thickBot="1">
      <c r="A147" s="5" t="s">
        <v>41</v>
      </c>
      <c r="B147" s="20" t="s">
        <v>31</v>
      </c>
      <c r="C147" s="19" t="s">
        <v>123</v>
      </c>
      <c r="D147" s="19" t="s">
        <v>125</v>
      </c>
      <c r="E147" s="8">
        <v>240</v>
      </c>
      <c r="F147" s="9">
        <f t="shared" si="10"/>
        <v>10000</v>
      </c>
      <c r="G147" s="9">
        <f t="shared" si="11"/>
        <v>5800</v>
      </c>
      <c r="H147" s="3">
        <f t="shared" si="9"/>
        <v>57.999999999999993</v>
      </c>
    </row>
    <row r="148" spans="1:8" ht="36" thickBot="1">
      <c r="A148" s="5" t="s">
        <v>50</v>
      </c>
      <c r="B148" s="19" t="s">
        <v>31</v>
      </c>
      <c r="C148" s="19" t="s">
        <v>123</v>
      </c>
      <c r="D148" s="19" t="s">
        <v>125</v>
      </c>
      <c r="E148" s="8">
        <v>244</v>
      </c>
      <c r="F148" s="9">
        <v>10000</v>
      </c>
      <c r="G148" s="9">
        <v>5800</v>
      </c>
      <c r="H148" s="3">
        <f t="shared" si="9"/>
        <v>57.999999999999993</v>
      </c>
    </row>
    <row r="149" spans="1:8" ht="36" thickBot="1">
      <c r="A149" s="5" t="s">
        <v>127</v>
      </c>
      <c r="B149" s="19" t="s">
        <v>31</v>
      </c>
      <c r="C149" s="19" t="s">
        <v>126</v>
      </c>
      <c r="D149" s="19" t="s">
        <v>128</v>
      </c>
      <c r="E149" s="8"/>
      <c r="F149" s="9">
        <f>F150</f>
        <v>3600000</v>
      </c>
      <c r="G149" s="9"/>
      <c r="H149" s="3">
        <f t="shared" si="9"/>
        <v>0</v>
      </c>
    </row>
    <row r="150" spans="1:8" ht="36" thickBot="1">
      <c r="A150" s="5" t="s">
        <v>129</v>
      </c>
      <c r="B150" s="20" t="s">
        <v>31</v>
      </c>
      <c r="C150" s="19" t="s">
        <v>126</v>
      </c>
      <c r="D150" s="19" t="s">
        <v>130</v>
      </c>
      <c r="E150" s="8">
        <v>500</v>
      </c>
      <c r="F150" s="9">
        <f>F151</f>
        <v>3600000</v>
      </c>
      <c r="G150" s="9"/>
      <c r="H150" s="3">
        <f t="shared" si="9"/>
        <v>0</v>
      </c>
    </row>
    <row r="151" spans="1:8" ht="36" thickBot="1">
      <c r="A151" s="5" t="s">
        <v>131</v>
      </c>
      <c r="B151" s="19" t="s">
        <v>31</v>
      </c>
      <c r="C151" s="19" t="s">
        <v>126</v>
      </c>
      <c r="D151" s="19" t="s">
        <v>132</v>
      </c>
      <c r="E151" s="8">
        <v>540</v>
      </c>
      <c r="F151" s="9">
        <v>3600000</v>
      </c>
      <c r="G151" s="9"/>
      <c r="H151" s="3">
        <f t="shared" si="9"/>
        <v>0</v>
      </c>
    </row>
    <row r="152" spans="1:8" ht="15" thickBot="1">
      <c r="A152" s="5" t="s">
        <v>133</v>
      </c>
      <c r="B152" s="20" t="s">
        <v>31</v>
      </c>
      <c r="C152" s="20" t="s">
        <v>134</v>
      </c>
      <c r="D152" s="20"/>
      <c r="E152" s="17"/>
      <c r="F152" s="9">
        <f>F153</f>
        <v>153522</v>
      </c>
      <c r="G152" s="9">
        <f>G153</f>
        <v>12253.66</v>
      </c>
      <c r="H152" s="3">
        <f t="shared" si="9"/>
        <v>7.9816964343872527</v>
      </c>
    </row>
    <row r="153" spans="1:8" ht="15" thickBot="1">
      <c r="A153" s="5" t="s">
        <v>135</v>
      </c>
      <c r="B153" s="19" t="s">
        <v>31</v>
      </c>
      <c r="C153" s="19" t="s">
        <v>134</v>
      </c>
      <c r="D153" s="19"/>
      <c r="E153" s="8"/>
      <c r="F153" s="9">
        <f>F154</f>
        <v>153522</v>
      </c>
      <c r="G153" s="9">
        <f>G154</f>
        <v>12253.66</v>
      </c>
      <c r="H153" s="3">
        <f t="shared" si="9"/>
        <v>7.9816964343872527</v>
      </c>
    </row>
    <row r="154" spans="1:8" ht="36" thickBot="1">
      <c r="A154" s="5" t="s">
        <v>136</v>
      </c>
      <c r="B154" s="19" t="s">
        <v>31</v>
      </c>
      <c r="C154" s="19" t="s">
        <v>134</v>
      </c>
      <c r="D154" s="19" t="s">
        <v>137</v>
      </c>
      <c r="E154" s="8"/>
      <c r="F154" s="9">
        <f>F155+F158</f>
        <v>153522</v>
      </c>
      <c r="G154" s="9">
        <f>G155</f>
        <v>12253.66</v>
      </c>
      <c r="H154" s="3">
        <f t="shared" si="9"/>
        <v>7.9816964343872527</v>
      </c>
    </row>
    <row r="155" spans="1:8" ht="36" thickBot="1">
      <c r="A155" s="5" t="s">
        <v>138</v>
      </c>
      <c r="B155" s="19" t="s">
        <v>31</v>
      </c>
      <c r="C155" s="19" t="s">
        <v>134</v>
      </c>
      <c r="D155" s="19" t="s">
        <v>139</v>
      </c>
      <c r="E155" s="8">
        <v>300</v>
      </c>
      <c r="F155" s="9">
        <f>F156+F157</f>
        <v>83522</v>
      </c>
      <c r="G155" s="9">
        <f>G156</f>
        <v>12253.66</v>
      </c>
      <c r="H155" s="3">
        <f t="shared" si="9"/>
        <v>14.671176456502478</v>
      </c>
    </row>
    <row r="156" spans="1:8" ht="36" thickBot="1">
      <c r="A156" s="5" t="s">
        <v>140</v>
      </c>
      <c r="B156" s="19" t="s">
        <v>31</v>
      </c>
      <c r="C156" s="19" t="s">
        <v>134</v>
      </c>
      <c r="D156" s="19" t="s">
        <v>141</v>
      </c>
      <c r="E156" s="8">
        <v>312</v>
      </c>
      <c r="F156" s="9">
        <v>73522</v>
      </c>
      <c r="G156" s="9">
        <v>12253.66</v>
      </c>
      <c r="H156" s="3">
        <f t="shared" si="9"/>
        <v>16.666657599085987</v>
      </c>
    </row>
    <row r="157" spans="1:8" ht="36" thickBot="1">
      <c r="A157" s="5" t="s">
        <v>142</v>
      </c>
      <c r="B157" s="19" t="s">
        <v>31</v>
      </c>
      <c r="C157" s="19" t="s">
        <v>134</v>
      </c>
      <c r="D157" s="19" t="s">
        <v>143</v>
      </c>
      <c r="E157" s="8">
        <v>360</v>
      </c>
      <c r="F157" s="9">
        <v>10000</v>
      </c>
      <c r="G157" s="9"/>
      <c r="H157" s="3">
        <f t="shared" si="9"/>
        <v>0</v>
      </c>
    </row>
    <row r="158" spans="1:8" ht="93.5" thickBot="1">
      <c r="A158" s="8" t="s">
        <v>144</v>
      </c>
      <c r="B158" s="19" t="s">
        <v>31</v>
      </c>
      <c r="C158" s="19" t="s">
        <v>134</v>
      </c>
      <c r="D158" s="19" t="s">
        <v>145</v>
      </c>
      <c r="E158" s="8">
        <v>500</v>
      </c>
      <c r="F158" s="9">
        <v>70000</v>
      </c>
      <c r="G158" s="9"/>
      <c r="H158" s="3">
        <f t="shared" si="9"/>
        <v>0</v>
      </c>
    </row>
    <row r="159" spans="1:8" ht="36" thickBot="1">
      <c r="A159" s="5" t="s">
        <v>131</v>
      </c>
      <c r="B159" s="19" t="s">
        <v>31</v>
      </c>
      <c r="C159" s="19" t="s">
        <v>134</v>
      </c>
      <c r="D159" s="19" t="s">
        <v>146</v>
      </c>
      <c r="E159" s="8">
        <v>540</v>
      </c>
      <c r="F159" s="9">
        <v>70000</v>
      </c>
      <c r="G159" s="9"/>
      <c r="H159" s="3">
        <f t="shared" si="9"/>
        <v>0</v>
      </c>
    </row>
    <row r="160" spans="1:8" ht="15" thickBot="1">
      <c r="A160" s="5" t="s">
        <v>147</v>
      </c>
      <c r="B160" s="20" t="s">
        <v>31</v>
      </c>
      <c r="C160" s="20">
        <v>11</v>
      </c>
      <c r="D160" s="20"/>
      <c r="E160" s="17"/>
      <c r="F160" s="9">
        <f>F161</f>
        <v>1000</v>
      </c>
      <c r="G160" s="9"/>
      <c r="H160" s="3">
        <f t="shared" si="9"/>
        <v>0</v>
      </c>
    </row>
    <row r="161" spans="1:8" ht="15" thickBot="1">
      <c r="A161" s="5" t="s">
        <v>148</v>
      </c>
      <c r="B161" s="19" t="s">
        <v>31</v>
      </c>
      <c r="C161" s="19" t="s">
        <v>149</v>
      </c>
      <c r="D161" s="19"/>
      <c r="E161" s="8"/>
      <c r="F161" s="9">
        <f>F162</f>
        <v>1000</v>
      </c>
      <c r="G161" s="9"/>
      <c r="H161" s="3">
        <f t="shared" si="9"/>
        <v>0</v>
      </c>
    </row>
    <row r="162" spans="1:8" ht="36" thickBot="1">
      <c r="A162" s="5" t="s">
        <v>150</v>
      </c>
      <c r="B162" s="19" t="s">
        <v>31</v>
      </c>
      <c r="C162" s="19" t="s">
        <v>149</v>
      </c>
      <c r="D162" s="19" t="s">
        <v>151</v>
      </c>
      <c r="E162" s="8"/>
      <c r="F162" s="9">
        <f>F163</f>
        <v>1000</v>
      </c>
      <c r="G162" s="9"/>
      <c r="H162" s="3">
        <f t="shared" si="9"/>
        <v>0</v>
      </c>
    </row>
    <row r="163" spans="1:8" ht="70.5" thickBot="1">
      <c r="A163" s="5" t="s">
        <v>152</v>
      </c>
      <c r="B163" s="19" t="s">
        <v>31</v>
      </c>
      <c r="C163" s="19" t="s">
        <v>149</v>
      </c>
      <c r="D163" s="19" t="s">
        <v>153</v>
      </c>
      <c r="E163" s="8">
        <v>500</v>
      </c>
      <c r="F163" s="9">
        <f>F164</f>
        <v>1000</v>
      </c>
      <c r="G163" s="9"/>
      <c r="H163" s="3">
        <f t="shared" si="9"/>
        <v>0</v>
      </c>
    </row>
    <row r="164" spans="1:8" ht="36" thickBot="1">
      <c r="A164" s="5" t="s">
        <v>131</v>
      </c>
      <c r="B164" s="19" t="s">
        <v>31</v>
      </c>
      <c r="C164" s="19" t="s">
        <v>149</v>
      </c>
      <c r="D164" s="19" t="s">
        <v>153</v>
      </c>
      <c r="E164" s="8">
        <v>540</v>
      </c>
      <c r="F164" s="9">
        <v>1000</v>
      </c>
      <c r="G164" s="9"/>
      <c r="H164" s="3">
        <f t="shared" si="9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2021-04-19T05:47:35Z</dcterms:modified>
</cp:coreProperties>
</file>