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0730" windowHeight="8940" firstSheet="2" activeTab="2"/>
  </bookViews>
  <sheets>
    <sheet name="9 месяцев" sheetId="2" state="hidden" r:id="rId1"/>
    <sheet name="1 полгодие" sheetId="3" state="hidden" r:id="rId2"/>
    <sheet name="9" sheetId="4" r:id="rId3"/>
  </sheets>
  <definedNames>
    <definedName name="_xlnm.Print_Area" localSheetId="2">'9'!$A$1:$G$53</definedName>
  </definedNames>
  <calcPr calcId="124519"/>
</workbook>
</file>

<file path=xl/calcChain.xml><?xml version="1.0" encoding="utf-8"?>
<calcChain xmlns="http://schemas.openxmlformats.org/spreadsheetml/2006/main">
  <c r="E15" i="4"/>
  <c r="E30"/>
  <c r="E47"/>
  <c r="E13"/>
  <c r="D13"/>
  <c r="E12"/>
  <c r="D33"/>
  <c r="F48"/>
  <c r="F49"/>
  <c r="F46"/>
  <c r="F47"/>
  <c r="D47"/>
  <c r="F34"/>
  <c r="F35"/>
  <c r="F32"/>
  <c r="F26"/>
  <c r="D26"/>
  <c r="E39"/>
  <c r="D39"/>
  <c r="D30" s="1"/>
  <c r="F41"/>
  <c r="F42"/>
  <c r="F40"/>
  <c r="F43"/>
  <c r="F44"/>
  <c r="F45"/>
  <c r="E50"/>
  <c r="E51"/>
  <c r="E29"/>
  <c r="E28"/>
  <c r="E27"/>
  <c r="E31"/>
  <c r="F23"/>
  <c r="D31"/>
  <c r="E33"/>
  <c r="F33" s="1"/>
  <c r="F38"/>
  <c r="F22"/>
  <c r="E21"/>
  <c r="D21"/>
  <c r="F20"/>
  <c r="F19"/>
  <c r="F18"/>
  <c r="F17"/>
  <c r="F16"/>
  <c r="D15"/>
  <c r="F27" i="2"/>
  <c r="E25"/>
  <c r="F25" s="1"/>
  <c r="D25"/>
  <c r="F35"/>
  <c r="E21"/>
  <c r="F36" i="3"/>
  <c r="F35"/>
  <c r="F34"/>
  <c r="F33"/>
  <c r="F32"/>
  <c r="D31"/>
  <c r="D24" s="1"/>
  <c r="D12" s="1"/>
  <c r="E30"/>
  <c r="F30" s="1"/>
  <c r="D30"/>
  <c r="F29"/>
  <c r="F28"/>
  <c r="F27"/>
  <c r="D26"/>
  <c r="F25"/>
  <c r="E24"/>
  <c r="E12" s="1"/>
  <c r="F12" s="1"/>
  <c r="F22"/>
  <c r="F21"/>
  <c r="E21"/>
  <c r="D21"/>
  <c r="F20"/>
  <c r="F19"/>
  <c r="F18"/>
  <c r="F17"/>
  <c r="F16"/>
  <c r="F15"/>
  <c r="E15"/>
  <c r="D15"/>
  <c r="F13"/>
  <c r="D13"/>
  <c r="F36" i="2"/>
  <c r="F31"/>
  <c r="F32"/>
  <c r="F37"/>
  <c r="F18"/>
  <c r="D15"/>
  <c r="E15"/>
  <c r="F39"/>
  <c r="F38"/>
  <c r="D21"/>
  <c r="F16"/>
  <c r="F17"/>
  <c r="F19"/>
  <c r="F20"/>
  <c r="F22"/>
  <c r="F26"/>
  <c r="F33"/>
  <c r="F13" i="4" l="1"/>
  <c r="D12"/>
  <c r="F21"/>
  <c r="F39"/>
  <c r="F15"/>
  <c r="F31"/>
  <c r="D13" i="2"/>
  <c r="D12" s="1"/>
  <c r="E13"/>
  <c r="E12" s="1"/>
  <c r="F24" i="3"/>
  <c r="F31"/>
  <c r="E26"/>
  <c r="F26" s="1"/>
  <c r="F34" i="2"/>
  <c r="F30"/>
  <c r="F15"/>
  <c r="F21"/>
  <c r="F30" i="4" l="1"/>
  <c r="F12"/>
  <c r="F13" i="2"/>
  <c r="F24"/>
</calcChain>
</file>

<file path=xl/sharedStrings.xml><?xml version="1.0" encoding="utf-8"?>
<sst xmlns="http://schemas.openxmlformats.org/spreadsheetml/2006/main" count="321" uniqueCount="105">
  <si>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</si>
  <si>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</si>
  <si>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</si>
  <si>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</si>
  <si>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</si>
  <si>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</si>
  <si>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</si>
  <si>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</si>
  <si>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</si>
  <si>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</si>
  <si>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</si>
  <si>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</si>
  <si>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</si>
  <si>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</si>
  <si>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</si>
  <si>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</si>
  <si>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</si>
  <si>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</si>
  <si>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</si>
  <si>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</si>
  <si>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</si>
  <si>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</si>
  <si>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</si>
  <si>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</si>
  <si>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</si>
  <si>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</si>
  <si>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</si>
  <si>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</si>
  <si>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</si>
  <si>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</si>
  <si>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</si>
  <si>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</si>
  <si>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сельских поселений на выравнивание бюджетной обеспеченности</t>
  </si>
  <si>
    <t>000 2 02 15001 10 0315 151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</si>
  <si>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</si>
  <si>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</si>
  <si>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000 2 02 40014 10 0402 151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</si>
  <si>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</si>
  <si>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</si>
  <si>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</si>
  <si>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000 2 02 40014 10 0404 151</t>
  </si>
  <si>
    <t>Приложение №1</t>
  </si>
  <si>
    <t>к Постановлению  администрации</t>
  </si>
  <si>
    <t>СП "Деревня Заболотье"</t>
  </si>
  <si>
    <t>% исполнения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</si>
  <si>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</si>
  <si>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000 1 111 05035100000120</t>
  </si>
  <si>
    <t>0001 11 105025100000120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</si>
  <si>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</si>
  <si>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</si>
  <si>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Прочие безвозмездные поступления в бюджеты сельских поселений</t>
  </si>
  <si>
    <t>000 2 07 05030 10 9000 150</t>
  </si>
  <si>
    <t>Субсидии бюджетам бюджетной системы Российской Федерации (межбюджетные субсидии)</t>
  </si>
  <si>
    <t>Субсидии бюджетам на обеспечение комплексного развития сельских территорий</t>
  </si>
  <si>
    <t>0002 02 20000 00 0000 150</t>
  </si>
  <si>
    <t>000 2 02 25576 00 0000 150</t>
  </si>
  <si>
    <t>прочие субсидии</t>
  </si>
  <si>
    <t>000 2 02 29999 00 0000 150</t>
  </si>
  <si>
    <t>000 2 40000 00 0000 150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</si>
  <si>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</si>
  <si>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</si>
  <si>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0002 02 40014 00 0000 150</t>
  </si>
  <si>
    <t>Исполнение доходов бюджета сельского поселения «Деревня Заболотье» за 1 полугодие 2020года.</t>
  </si>
  <si>
    <t>Иные межбюджетные трансферты</t>
  </si>
  <si>
    <t>от 22 июля 2020 года №32</t>
  </si>
  <si>
    <t>Исполнение доходов бюджета сельского поселения «Деревня Заболотье» за 9 месяцев 2020года.</t>
  </si>
  <si>
    <t xml:space="preserve">  Прочие дотации</t>
  </si>
  <si>
    <t>Прочие дотации бюджетам сельских поселений</t>
  </si>
  <si>
    <t xml:space="preserve">  Прочие дотации бюджетам сельских поселений на поощрение муниципальных образований Калужской области - победителей регионального этапа конкурса</t>
  </si>
  <si>
    <t>000 2 02 19999 00 0000 150</t>
  </si>
  <si>
    <t>000 2 02 19999 10 0000 150</t>
  </si>
  <si>
    <t>000 2 02 19999 10 0441 150</t>
  </si>
  <si>
    <t xml:space="preserve"> Дотации бюджетам бюджетной системы Российской Федерации</t>
  </si>
  <si>
    <t>000 2 02 10000 00 0000 150</t>
  </si>
  <si>
    <t>от 21 октября 2020 года №51</t>
  </si>
  <si>
    <t>000 2 02 40014 10 0401 151</t>
  </si>
  <si>
    <t xml:space="preserve">  Прочие межбюджетные трансферты, передаваемые бюджетам</t>
  </si>
  <si>
    <t>000 2 02 49999 00 0000 150</t>
  </si>
  <si>
    <t>прочие неналоговые доходы</t>
  </si>
  <si>
    <t>инициативные платежи, зачисляемые в бюджет сельских поселений</t>
  </si>
  <si>
    <t>1170000000000000000</t>
  </si>
  <si>
    <t>117 15030100000150</t>
  </si>
  <si>
    <t xml:space="preserve">  Невыясненные поступления</t>
  </si>
  <si>
    <t xml:space="preserve"> Невыясненные поступления, зачисляемые в бюджеты сельских поселений</t>
  </si>
  <si>
    <t>000 1 17 01000 00 0000 180</t>
  </si>
  <si>
    <t>000 1 17 01050 10 0000 180</t>
  </si>
  <si>
    <t xml:space="preserve">  ШТРАФЫ, САНКЦИИ, ВОЗМЕЩЕНИЕ УЩЕРБА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</si>
  <si>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</si>
  <si>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</si>
  <si>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000 1 16 02000 02 0000 140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</si>
  <si>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</si>
  <si>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</si>
  <si>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</si>
  <si>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</si>
  <si>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000 2 19 60010 10 0401 150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</si>
  <si>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</si>
  <si>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</si>
  <si>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Прочие субсидии бюджетам сельских поселений</t>
  </si>
  <si>
    <t>000 2 02 20000 00 0000 150</t>
  </si>
  <si>
    <t>000 2 02 29999 10 0258 150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</si>
  <si>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</si>
  <si>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</si>
  <si>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</si>
  <si>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Исполнение доходов бюджета сельского поселения «Деревня Заболотье» за 9 месяцев    2022 год.</t>
  </si>
  <si>
    <t>от  12.10.2022 г №33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</si>
</sst>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09">
    <xf numFmtId="0" fontId="0" fillId="0" borderId="0" xfId="0"/>
    <xf numFmtId="0" fontId="13" fillId="0" borderId="0" xfId="0" applyFont="1" applyProtection="1">
      <protection locked="0"/>
    </xf>
    <xf numFmtId="0" fontId="14" fillId="0" borderId="1" xfId="1" applyNumberFormat="1" applyFont="1" applyProtection="1"/>
    <xf numFmtId="0" fontId="15" fillId="0" borderId="1" xfId="4" applyNumberFormat="1" applyFont="1" applyProtection="1">
      <alignment horizontal="right"/>
    </xf>
    <xf numFmtId="0" fontId="16" fillId="0" borderId="2" xfId="28" applyNumberFormat="1" applyFont="1" applyProtection="1">
      <alignment horizontal="center"/>
    </xf>
    <xf numFmtId="0" fontId="14" fillId="0" borderId="5" xfId="32" applyNumberFormat="1" applyFont="1" applyProtection="1"/>
    <xf numFmtId="0" fontId="17" fillId="0" borderId="1" xfId="14" applyNumberFormat="1" applyFont="1" applyProtection="1"/>
    <xf numFmtId="0" fontId="18" fillId="0" borderId="14" xfId="31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8" fillId="0" borderId="5" xfId="32" applyNumberFormat="1" applyFont="1" applyAlignment="1" applyProtection="1">
      <alignment vertical="center"/>
    </xf>
    <xf numFmtId="0" fontId="14" fillId="0" borderId="1" xfId="32" applyNumberFormat="1" applyFont="1" applyBorder="1" applyProtection="1"/>
    <xf numFmtId="4" fontId="13" fillId="0" borderId="0" xfId="0" applyNumberFormat="1" applyFont="1" applyProtection="1">
      <protection locked="0"/>
    </xf>
    <xf numFmtId="0" fontId="14" fillId="5" borderId="1" xfId="32" applyNumberFormat="1" applyFont="1" applyFill="1" applyBorder="1" applyProtection="1"/>
    <xf numFmtId="0" fontId="13" fillId="5" borderId="0" xfId="0" applyFont="1" applyFill="1" applyProtection="1">
      <protection locked="0"/>
    </xf>
    <xf numFmtId="0" fontId="14" fillId="3" borderId="1" xfId="32" applyNumberFormat="1" applyFont="1" applyFill="1" applyBorder="1" applyProtection="1"/>
    <xf numFmtId="0" fontId="13" fillId="3" borderId="0" xfId="0" applyFont="1" applyFill="1" applyProtection="1">
      <protection locked="0"/>
    </xf>
    <xf numFmtId="0" fontId="20" fillId="4" borderId="15" xfId="36" applyNumberFormat="1" applyFont="1" applyFill="1" applyProtection="1">
      <alignment horizontal="left" wrapText="1"/>
    </xf>
    <xf numFmtId="49" fontId="20" fillId="4" borderId="16" xfId="37" applyNumberFormat="1" applyFont="1" applyFill="1" applyProtection="1">
      <alignment horizontal="center" wrapText="1"/>
    </xf>
    <xf numFmtId="49" fontId="20" fillId="4" borderId="17" xfId="38" applyNumberFormat="1" applyFont="1" applyFill="1" applyProtection="1">
      <alignment horizontal="center"/>
    </xf>
    <xf numFmtId="4" fontId="20" fillId="4" borderId="17" xfId="39" applyNumberFormat="1" applyFont="1" applyFill="1" applyProtection="1">
      <alignment horizontal="right" shrinkToFit="1"/>
    </xf>
    <xf numFmtId="4" fontId="20" fillId="4" borderId="36" xfId="39" applyNumberFormat="1" applyFont="1" applyFill="1" applyBorder="1" applyProtection="1">
      <alignment horizontal="right" shrinkToFit="1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1" xfId="1" applyNumberFormat="1" applyFont="1" applyProtection="1"/>
    <xf numFmtId="0" fontId="22" fillId="0" borderId="1" xfId="3" applyNumberFormat="1" applyFont="1" applyBorder="1" applyProtection="1">
      <alignment horizontal="center"/>
    </xf>
    <xf numFmtId="0" fontId="22" fillId="0" borderId="13" xfId="33" applyNumberFormat="1" applyFont="1" applyProtection="1">
      <alignment horizontal="center" vertical="center"/>
    </xf>
    <xf numFmtId="0" fontId="22" fillId="0" borderId="4" xfId="34" applyNumberFormat="1" applyFont="1" applyProtection="1">
      <alignment horizontal="center" vertical="center"/>
    </xf>
    <xf numFmtId="49" fontId="22" fillId="0" borderId="4" xfId="35" applyNumberFormat="1" applyFont="1" applyProtection="1">
      <alignment horizontal="center" vertical="center"/>
    </xf>
    <xf numFmtId="0" fontId="22" fillId="0" borderId="18" xfId="40" applyNumberFormat="1" applyFont="1" applyProtection="1">
      <alignment horizontal="left" wrapText="1"/>
    </xf>
    <xf numFmtId="49" fontId="22" fillId="0" borderId="19" xfId="41" applyNumberFormat="1" applyFont="1" applyProtection="1">
      <alignment horizontal="center" shrinkToFit="1"/>
    </xf>
    <xf numFmtId="49" fontId="22" fillId="0" borderId="20" xfId="42" applyNumberFormat="1" applyFont="1" applyProtection="1">
      <alignment horizontal="center"/>
    </xf>
    <xf numFmtId="0" fontId="22" fillId="0" borderId="21" xfId="44" applyNumberFormat="1" applyFont="1" applyProtection="1">
      <alignment horizontal="left" wrapText="1" indent="2"/>
    </xf>
    <xf numFmtId="49" fontId="22" fillId="0" borderId="22" xfId="45" applyNumberFormat="1" applyFont="1" applyProtection="1">
      <alignment horizontal="center" shrinkToFit="1"/>
    </xf>
    <xf numFmtId="49" fontId="22" fillId="0" borderId="23" xfId="46" applyNumberFormat="1" applyFont="1" applyProtection="1">
      <alignment horizontal="center"/>
    </xf>
    <xf numFmtId="0" fontId="20" fillId="3" borderId="21" xfId="44" applyNumberFormat="1" applyFont="1" applyFill="1" applyProtection="1">
      <alignment horizontal="left" wrapText="1" indent="2"/>
    </xf>
    <xf numFmtId="49" fontId="20" fillId="3" borderId="22" xfId="45" applyNumberFormat="1" applyFont="1" applyFill="1" applyProtection="1">
      <alignment horizontal="center" shrinkToFit="1"/>
    </xf>
    <xf numFmtId="49" fontId="20" fillId="3" borderId="23" xfId="46" applyNumberFormat="1" applyFont="1" applyFill="1" applyProtection="1">
      <alignment horizontal="center"/>
    </xf>
    <xf numFmtId="4" fontId="20" fillId="3" borderId="35" xfId="47" applyNumberFormat="1" applyFont="1" applyFill="1" applyBorder="1" applyProtection="1">
      <alignment horizontal="right" shrinkToFit="1"/>
    </xf>
    <xf numFmtId="4" fontId="20" fillId="3" borderId="34" xfId="47" applyNumberFormat="1" applyFont="1" applyFill="1" applyBorder="1" applyProtection="1">
      <alignment horizontal="right" shrinkToFit="1"/>
    </xf>
    <xf numFmtId="4" fontId="20" fillId="3" borderId="34" xfId="39" applyNumberFormat="1" applyFont="1" applyFill="1" applyBorder="1" applyProtection="1">
      <alignment horizontal="right" shrinkToFit="1"/>
    </xf>
    <xf numFmtId="4" fontId="22" fillId="0" borderId="35" xfId="47" applyNumberFormat="1" applyFont="1" applyBorder="1" applyProtection="1">
      <alignment horizontal="right" shrinkToFit="1"/>
    </xf>
    <xf numFmtId="4" fontId="22" fillId="0" borderId="34" xfId="47" applyNumberFormat="1" applyFont="1" applyBorder="1" applyProtection="1">
      <alignment horizontal="right" shrinkToFit="1"/>
    </xf>
    <xf numFmtId="4" fontId="22" fillId="0" borderId="34" xfId="39" applyNumberFormat="1" applyFont="1" applyBorder="1" applyProtection="1">
      <alignment horizontal="right" shrinkToFit="1"/>
    </xf>
    <xf numFmtId="0" fontId="20" fillId="5" borderId="21" xfId="44" applyNumberFormat="1" applyFont="1" applyFill="1" applyProtection="1">
      <alignment horizontal="left" wrapText="1" indent="2"/>
    </xf>
    <xf numFmtId="49" fontId="22" fillId="5" borderId="22" xfId="45" applyNumberFormat="1" applyFont="1" applyFill="1" applyProtection="1">
      <alignment horizontal="center" shrinkToFit="1"/>
    </xf>
    <xf numFmtId="49" fontId="22" fillId="5" borderId="23" xfId="46" applyNumberFormat="1" applyFont="1" applyFill="1" applyProtection="1">
      <alignment horizontal="center"/>
    </xf>
    <xf numFmtId="4" fontId="22" fillId="5" borderId="35" xfId="47" applyNumberFormat="1" applyFont="1" applyFill="1" applyBorder="1" applyProtection="1">
      <alignment horizontal="right" shrinkToFit="1"/>
    </xf>
    <xf numFmtId="4" fontId="22" fillId="5" borderId="34" xfId="47" applyNumberFormat="1" applyFont="1" applyFill="1" applyBorder="1" applyProtection="1">
      <alignment horizontal="right" shrinkToFit="1"/>
    </xf>
    <xf numFmtId="4" fontId="22" fillId="5" borderId="34" xfId="39" applyNumberFormat="1" applyFont="1" applyFill="1" applyBorder="1" applyProtection="1">
      <alignment horizontal="right" shrinkToFit="1"/>
    </xf>
    <xf numFmtId="0" fontId="20" fillId="0" borderId="21" xfId="44" applyNumberFormat="1" applyFont="1" applyProtection="1">
      <alignment horizontal="left" wrapText="1" indent="2"/>
    </xf>
    <xf numFmtId="4" fontId="22" fillId="5" borderId="41" xfId="47" applyNumberFormat="1" applyFont="1" applyFill="1" applyBorder="1" applyProtection="1">
      <alignment horizontal="right" shrinkToFit="1"/>
    </xf>
    <xf numFmtId="4" fontId="22" fillId="0" borderId="42" xfId="47" applyNumberFormat="1" applyFont="1" applyBorder="1" applyProtection="1">
      <alignment horizontal="right" shrinkToFit="1"/>
    </xf>
    <xf numFmtId="0" fontId="4" fillId="0" borderId="21" xfId="44" applyNumberFormat="1" applyFont="1" applyProtection="1">
      <alignment horizontal="left" wrapText="1" indent="2"/>
    </xf>
    <xf numFmtId="49" fontId="4" fillId="0" borderId="22" xfId="45" applyNumberFormat="1" applyFont="1" applyProtection="1">
      <alignment horizontal="center" shrinkToFit="1"/>
    </xf>
    <xf numFmtId="49" fontId="4" fillId="0" borderId="23" xfId="42" applyNumberFormat="1" applyFont="1" applyBorder="1" applyProtection="1">
      <alignment horizontal="center"/>
    </xf>
    <xf numFmtId="4" fontId="20" fillId="3" borderId="42" xfId="47" applyNumberFormat="1" applyFont="1" applyFill="1" applyBorder="1" applyProtection="1">
      <alignment horizontal="right" shrinkToFit="1"/>
    </xf>
    <xf numFmtId="49" fontId="20" fillId="5" borderId="22" xfId="45" applyNumberFormat="1" applyFont="1" applyFill="1" applyProtection="1">
      <alignment horizontal="center" shrinkToFit="1"/>
    </xf>
    <xf numFmtId="49" fontId="20" fillId="5" borderId="23" xfId="46" applyNumberFormat="1" applyFont="1" applyFill="1" applyProtection="1">
      <alignment horizontal="center"/>
    </xf>
    <xf numFmtId="4" fontId="20" fillId="5" borderId="34" xfId="39" applyNumberFormat="1" applyFont="1" applyFill="1" applyBorder="1" applyProtection="1">
      <alignment horizontal="right" shrinkToFit="1"/>
    </xf>
    <xf numFmtId="0" fontId="22" fillId="6" borderId="21" xfId="44" applyNumberFormat="1" applyFont="1" applyFill="1" applyProtection="1">
      <alignment horizontal="left" wrapText="1" indent="2"/>
    </xf>
    <xf numFmtId="49" fontId="22" fillId="6" borderId="22" xfId="45" applyNumberFormat="1" applyFont="1" applyFill="1" applyProtection="1">
      <alignment horizontal="center" shrinkToFit="1"/>
    </xf>
    <xf numFmtId="49" fontId="22" fillId="6" borderId="23" xfId="46" applyNumberFormat="1" applyFont="1" applyFill="1" applyProtection="1">
      <alignment horizontal="center"/>
    </xf>
    <xf numFmtId="4" fontId="22" fillId="6" borderId="35" xfId="47" applyNumberFormat="1" applyFont="1" applyFill="1" applyBorder="1" applyProtection="1">
      <alignment horizontal="right" shrinkToFit="1"/>
    </xf>
    <xf numFmtId="4" fontId="22" fillId="6" borderId="34" xfId="47" applyNumberFormat="1" applyFont="1" applyFill="1" applyBorder="1" applyProtection="1">
      <alignment horizontal="right" shrinkToFit="1"/>
    </xf>
    <xf numFmtId="4" fontId="22" fillId="6" borderId="34" xfId="39" applyNumberFormat="1" applyFont="1" applyFill="1" applyBorder="1" applyProtection="1">
      <alignment horizontal="right" shrinkToFit="1"/>
    </xf>
    <xf numFmtId="4" fontId="20" fillId="5" borderId="35" xfId="47" applyNumberFormat="1" applyFont="1" applyFill="1" applyBorder="1" applyProtection="1">
      <alignment horizontal="right" shrinkToFit="1"/>
    </xf>
    <xf numFmtId="4" fontId="22" fillId="5" borderId="42" xfId="47" applyNumberFormat="1" applyFont="1" applyFill="1" applyBorder="1" applyProtection="1">
      <alignment horizontal="right" shrinkToFit="1"/>
    </xf>
    <xf numFmtId="49" fontId="4" fillId="0" borderId="23" xfId="46" applyNumberFormat="1" applyFont="1" applyProtection="1">
      <alignment horizontal="center"/>
    </xf>
    <xf numFmtId="4" fontId="4" fillId="5" borderId="34" xfId="39" applyNumberFormat="1" applyFont="1" applyFill="1" applyBorder="1" applyProtection="1">
      <alignment horizontal="right" shrinkToFit="1"/>
    </xf>
    <xf numFmtId="4" fontId="20" fillId="3" borderId="40" xfId="47" applyNumberFormat="1" applyFont="1" applyFill="1" applyBorder="1" applyProtection="1">
      <alignment horizontal="right" shrinkToFit="1"/>
    </xf>
    <xf numFmtId="49" fontId="20" fillId="0" borderId="22" xfId="45" applyNumberFormat="1" applyFont="1" applyProtection="1">
      <alignment horizontal="center" shrinkToFit="1"/>
    </xf>
    <xf numFmtId="49" fontId="20" fillId="0" borderId="23" xfId="46" applyNumberFormat="1" applyFont="1" applyProtection="1">
      <alignment horizontal="center"/>
    </xf>
    <xf numFmtId="4" fontId="20" fillId="0" borderId="35" xfId="47" applyNumberFormat="1" applyFont="1" applyBorder="1" applyProtection="1">
      <alignment horizontal="right" shrinkToFit="1"/>
    </xf>
    <xf numFmtId="4" fontId="20" fillId="0" borderId="34" xfId="47" applyNumberFormat="1" applyFont="1" applyBorder="1" applyProtection="1">
      <alignment horizontal="right" shrinkToFit="1"/>
    </xf>
    <xf numFmtId="4" fontId="22" fillId="6" borderId="5" xfId="47" applyNumberFormat="1" applyFont="1" applyFill="1" applyBorder="1" applyProtection="1">
      <alignment horizontal="right" shrinkToFit="1"/>
    </xf>
    <xf numFmtId="4" fontId="22" fillId="6" borderId="37" xfId="47" applyNumberFormat="1" applyFont="1" applyFill="1" applyBorder="1" applyProtection="1">
      <alignment horizontal="right" shrinkToFit="1"/>
    </xf>
    <xf numFmtId="49" fontId="4" fillId="6" borderId="22" xfId="45" applyNumberFormat="1" applyFont="1" applyFill="1" applyProtection="1">
      <alignment horizontal="center" shrinkToFit="1"/>
    </xf>
    <xf numFmtId="0" fontId="4" fillId="5" borderId="21" xfId="44" applyNumberFormat="1" applyFont="1" applyFill="1" applyProtection="1">
      <alignment horizontal="left" wrapText="1" indent="2"/>
    </xf>
    <xf numFmtId="49" fontId="4" fillId="5" borderId="22" xfId="45" applyNumberFormat="1" applyFont="1" applyFill="1" applyProtection="1">
      <alignment horizontal="center" shrinkToFit="1"/>
    </xf>
    <xf numFmtId="49" fontId="4" fillId="5" borderId="35" xfId="46" applyNumberFormat="1" applyFont="1" applyFill="1" applyBorder="1" applyProtection="1">
      <alignment horizontal="center"/>
    </xf>
    <xf numFmtId="0" fontId="20" fillId="6" borderId="21" xfId="44" applyNumberFormat="1" applyFont="1" applyFill="1" applyProtection="1">
      <alignment horizontal="left" wrapText="1" indent="2"/>
    </xf>
    <xf numFmtId="49" fontId="20" fillId="6" borderId="22" xfId="45" applyNumberFormat="1" applyFont="1" applyFill="1" applyProtection="1">
      <alignment horizontal="center" shrinkToFit="1"/>
    </xf>
    <xf numFmtId="49" fontId="20" fillId="6" borderId="23" xfId="46" applyNumberFormat="1" applyFont="1" applyFill="1" applyProtection="1">
      <alignment horizontal="center"/>
    </xf>
    <xf numFmtId="4" fontId="20" fillId="6" borderId="35" xfId="47" applyNumberFormat="1" applyFont="1" applyFill="1" applyBorder="1" applyProtection="1">
      <alignment horizontal="right" shrinkToFit="1"/>
    </xf>
    <xf numFmtId="4" fontId="20" fillId="6" borderId="34" xfId="47" applyNumberFormat="1" applyFont="1" applyFill="1" applyBorder="1" applyProtection="1">
      <alignment horizontal="right" shrinkToFit="1"/>
    </xf>
    <xf numFmtId="4" fontId="20" fillId="6" borderId="34" xfId="39" applyNumberFormat="1" applyFont="1" applyFill="1" applyBorder="1" applyProtection="1">
      <alignment horizontal="right" shrinkToFit="1"/>
    </xf>
    <xf numFmtId="4" fontId="22" fillId="6" borderId="1" xfId="47" applyNumberFormat="1" applyFont="1" applyFill="1" applyBorder="1" applyProtection="1">
      <alignment horizontal="right" shrinkToFit="1"/>
    </xf>
    <xf numFmtId="0" fontId="4" fillId="6" borderId="21" xfId="44" applyNumberFormat="1" applyFont="1" applyFill="1" applyProtection="1">
      <alignment horizontal="left" wrapText="1" indent="2"/>
    </xf>
    <xf numFmtId="49" fontId="4" fillId="6" borderId="23" xfId="46" applyNumberFormat="1" applyFont="1" applyFill="1" applyProtection="1">
      <alignment horizontal="center"/>
    </xf>
    <xf numFmtId="49" fontId="4" fillId="5" borderId="23" xfId="46" applyNumberFormat="1" applyFont="1" applyFill="1" applyProtection="1">
      <alignment horizontal="center"/>
    </xf>
    <xf numFmtId="4" fontId="22" fillId="5" borderId="1" xfId="47" applyNumberFormat="1" applyFont="1" applyFill="1" applyBorder="1" applyProtection="1">
      <alignment horizontal="right" shrinkToFit="1"/>
    </xf>
    <xf numFmtId="4" fontId="22" fillId="5" borderId="37" xfId="47" applyNumberFormat="1" applyFont="1" applyFill="1" applyBorder="1" applyProtection="1">
      <alignment horizontal="right" shrinkToFit="1"/>
    </xf>
    <xf numFmtId="0" fontId="23" fillId="5" borderId="21" xfId="44" applyNumberFormat="1" applyFont="1" applyFill="1" applyProtection="1">
      <alignment horizontal="left" wrapText="1" indent="2"/>
    </xf>
    <xf numFmtId="4" fontId="22" fillId="5" borderId="39" xfId="47" applyNumberFormat="1" applyFont="1" applyFill="1" applyBorder="1" applyAlignment="1" applyProtection="1">
      <alignment horizontal="center" shrinkToFit="1"/>
    </xf>
    <xf numFmtId="4" fontId="22" fillId="5" borderId="40" xfId="47" applyNumberFormat="1" applyFont="1" applyFill="1" applyBorder="1" applyAlignment="1" applyProtection="1">
      <alignment horizontal="center" shrinkToFit="1"/>
    </xf>
    <xf numFmtId="0" fontId="21" fillId="0" borderId="0" xfId="0" applyFont="1" applyAlignment="1" applyProtection="1">
      <alignment horizontal="right"/>
      <protection locked="0"/>
    </xf>
    <xf numFmtId="4" fontId="22" fillId="0" borderId="37" xfId="39" applyNumberFormat="1" applyFont="1" applyBorder="1" applyAlignment="1" applyProtection="1">
      <alignment horizontal="right" shrinkToFit="1"/>
    </xf>
    <xf numFmtId="4" fontId="22" fillId="0" borderId="38" xfId="39" applyNumberFormat="1" applyFont="1" applyBorder="1" applyAlignment="1" applyProtection="1">
      <alignment horizontal="right" shrinkToFit="1"/>
    </xf>
    <xf numFmtId="0" fontId="20" fillId="0" borderId="1" xfId="2" applyNumberFormat="1" applyFont="1" applyProtection="1">
      <alignment horizontal="center"/>
    </xf>
    <xf numFmtId="0" fontId="20" fillId="0" borderId="1" xfId="2" applyFont="1" applyProtection="1">
      <alignment horizontal="center"/>
      <protection locked="0"/>
    </xf>
    <xf numFmtId="0" fontId="20" fillId="0" borderId="2" xfId="28" applyNumberFormat="1" applyFont="1" applyProtection="1">
      <alignment horizontal="center"/>
    </xf>
    <xf numFmtId="0" fontId="20" fillId="0" borderId="2" xfId="28" applyFont="1" applyProtection="1">
      <alignment horizontal="center"/>
      <protection locked="0"/>
    </xf>
    <xf numFmtId="0" fontId="20" fillId="0" borderId="13" xfId="29" applyNumberFormat="1" applyFont="1" applyAlignment="1" applyProtection="1">
      <alignment horizontal="center" vertical="center" wrapText="1"/>
    </xf>
    <xf numFmtId="0" fontId="20" fillId="0" borderId="13" xfId="29" applyFont="1" applyAlignment="1" applyProtection="1">
      <alignment horizontal="center" vertical="center" wrapText="1"/>
      <protection locked="0"/>
    </xf>
    <xf numFmtId="49" fontId="20" fillId="0" borderId="13" xfId="30" applyNumberFormat="1" applyFont="1" applyAlignment="1" applyProtection="1">
      <alignment horizontal="center" vertical="center" wrapText="1"/>
    </xf>
    <xf numFmtId="49" fontId="20" fillId="0" borderId="13" xfId="3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right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110" zoomScaleSheetLayoutView="110" workbookViewId="0">
      <selection activeCell="A13" sqref="A13"/>
    </sheetView>
  </sheetViews>
  <sheetFormatPr defaultColWidth="8.85546875" defaultRowHeight="14.25"/>
  <cols>
    <col min="1" max="1" width="43.85546875" style="1" customWidth="1"/>
    <col min="2" max="2" width="6.140625" style="1" customWidth="1"/>
    <col min="3" max="3" width="32" style="1" customWidth="1"/>
    <col min="4" max="4" width="11.7109375" style="1" customWidth="1"/>
    <col min="5" max="5" width="11" style="1" customWidth="1"/>
    <col min="6" max="6" width="6" style="1" customWidth="1"/>
    <col min="7" max="7" width="8.85546875" style="1" hidden="1" customWidth="1"/>
    <col min="8" max="8" width="12.28515625" style="1" bestFit="1" customWidth="1"/>
    <col min="9" max="16384" width="8.85546875" style="1"/>
  </cols>
  <sheetData>
    <row r="1" spans="1:8" ht="15.75">
      <c r="A1" s="21"/>
      <c r="B1" s="21"/>
      <c r="C1" s="21"/>
      <c r="D1" s="21"/>
      <c r="E1" s="21"/>
      <c r="F1" s="22" t="s">
        <v>41</v>
      </c>
    </row>
    <row r="2" spans="1:8" ht="15.75">
      <c r="A2" s="21"/>
      <c r="B2" s="21"/>
      <c r="C2" s="21"/>
      <c r="D2" s="21"/>
      <c r="E2" s="96" t="s">
        <v>42</v>
      </c>
      <c r="F2" s="96"/>
    </row>
    <row r="3" spans="1:8" ht="15.75">
      <c r="A3" s="21"/>
      <c r="B3" s="21"/>
      <c r="C3" s="21"/>
      <c r="D3" s="21"/>
      <c r="E3" s="96" t="s">
        <v>43</v>
      </c>
      <c r="F3" s="96"/>
    </row>
    <row r="4" spans="1:8" ht="15.75">
      <c r="A4" s="21"/>
      <c r="B4" s="21"/>
      <c r="C4" s="21"/>
      <c r="D4" s="21"/>
      <c r="E4" s="96" t="s">
        <v>74</v>
      </c>
      <c r="F4" s="96"/>
    </row>
    <row r="5" spans="1:8" ht="12" customHeight="1">
      <c r="A5" s="24"/>
      <c r="B5" s="24"/>
      <c r="C5" s="24"/>
      <c r="D5" s="24"/>
      <c r="E5" s="24"/>
      <c r="F5" s="24"/>
      <c r="G5" s="2"/>
    </row>
    <row r="6" spans="1:8" ht="14.1" customHeight="1">
      <c r="A6" s="99" t="s">
        <v>65</v>
      </c>
      <c r="B6" s="100"/>
      <c r="C6" s="100"/>
      <c r="D6" s="100"/>
      <c r="E6" s="100"/>
      <c r="F6" s="25"/>
      <c r="G6" s="3"/>
    </row>
    <row r="7" spans="1:8" ht="44.45" customHeight="1">
      <c r="A7" s="101" t="s">
        <v>0</v>
      </c>
      <c r="B7" s="102"/>
      <c r="C7" s="102"/>
      <c r="D7" s="102"/>
      <c r="E7" s="102"/>
      <c r="F7" s="102"/>
      <c r="G7" s="4"/>
    </row>
    <row r="8" spans="1:8" s="8" customFormat="1" ht="12.95" customHeight="1">
      <c r="A8" s="103" t="s">
        <v>1</v>
      </c>
      <c r="B8" s="103" t="s">
        <v>2</v>
      </c>
      <c r="C8" s="103" t="s">
        <v>3</v>
      </c>
      <c r="D8" s="105" t="s">
        <v>4</v>
      </c>
      <c r="E8" s="105" t="s">
        <v>5</v>
      </c>
      <c r="F8" s="103" t="s">
        <v>44</v>
      </c>
      <c r="G8" s="7"/>
    </row>
    <row r="9" spans="1:8" s="8" customFormat="1" ht="12" customHeight="1">
      <c r="A9" s="104"/>
      <c r="B9" s="104"/>
      <c r="C9" s="104"/>
      <c r="D9" s="106"/>
      <c r="E9" s="106"/>
      <c r="F9" s="104"/>
      <c r="G9" s="9"/>
    </row>
    <row r="10" spans="1:8" s="8" customFormat="1" ht="24" customHeight="1">
      <c r="A10" s="104"/>
      <c r="B10" s="104"/>
      <c r="C10" s="104"/>
      <c r="D10" s="106"/>
      <c r="E10" s="106"/>
      <c r="F10" s="104"/>
      <c r="G10" s="9"/>
    </row>
    <row r="11" spans="1:8" ht="14.25" customHeight="1" thickBot="1">
      <c r="A11" s="26">
        <v>1</v>
      </c>
      <c r="B11" s="27">
        <v>2</v>
      </c>
      <c r="C11" s="27">
        <v>3</v>
      </c>
      <c r="D11" s="28" t="s">
        <v>6</v>
      </c>
      <c r="E11" s="28" t="s">
        <v>7</v>
      </c>
      <c r="F11" s="28" t="s">
        <v>8</v>
      </c>
      <c r="G11" s="5"/>
    </row>
    <row r="12" spans="1:8" ht="17.25" customHeight="1">
      <c r="A12" s="16" t="s">
        <v>9</v>
      </c>
      <c r="B12" s="17" t="s">
        <v>10</v>
      </c>
      <c r="C12" s="18" t="s">
        <v>11</v>
      </c>
      <c r="D12" s="19">
        <f>D13+D24</f>
        <v>17202500</v>
      </c>
      <c r="E12" s="19">
        <f>E13+E24</f>
        <v>11642317.960000001</v>
      </c>
      <c r="F12" s="19">
        <v>67.680000000000007</v>
      </c>
      <c r="G12" s="5"/>
    </row>
    <row r="13" spans="1:8" ht="15" customHeight="1">
      <c r="A13" s="29" t="s">
        <v>12</v>
      </c>
      <c r="B13" s="30"/>
      <c r="C13" s="31"/>
      <c r="D13" s="94">
        <f>D15+D17+D18+D21</f>
        <v>7620000</v>
      </c>
      <c r="E13" s="94">
        <f>E15+E17+E18+E21</f>
        <v>5547307.5599999996</v>
      </c>
      <c r="F13" s="97">
        <f>E13*100/D13</f>
        <v>72.799311811023628</v>
      </c>
      <c r="G13" s="10"/>
    </row>
    <row r="14" spans="1:8" ht="14.45" customHeight="1">
      <c r="A14" s="32" t="s">
        <v>13</v>
      </c>
      <c r="B14" s="33" t="s">
        <v>10</v>
      </c>
      <c r="C14" s="34" t="s">
        <v>14</v>
      </c>
      <c r="D14" s="95"/>
      <c r="E14" s="95"/>
      <c r="F14" s="98"/>
      <c r="G14" s="10"/>
      <c r="H14" s="11"/>
    </row>
    <row r="15" spans="1:8" ht="14.45" customHeight="1">
      <c r="A15" s="35" t="s">
        <v>15</v>
      </c>
      <c r="B15" s="36" t="s">
        <v>10</v>
      </c>
      <c r="C15" s="37" t="s">
        <v>16</v>
      </c>
      <c r="D15" s="38">
        <f>D16</f>
        <v>4250000</v>
      </c>
      <c r="E15" s="39">
        <f>E16</f>
        <v>3550086.42</v>
      </c>
      <c r="F15" s="40">
        <f t="shared" ref="F15:F37" si="0">E15*100/D15</f>
        <v>83.531445176470584</v>
      </c>
      <c r="G15" s="10"/>
    </row>
    <row r="16" spans="1:8" ht="14.45" customHeight="1">
      <c r="A16" s="32" t="s">
        <v>17</v>
      </c>
      <c r="B16" s="33" t="s">
        <v>10</v>
      </c>
      <c r="C16" s="34" t="s">
        <v>18</v>
      </c>
      <c r="D16" s="41">
        <v>4250000</v>
      </c>
      <c r="E16" s="48">
        <v>3550086.42</v>
      </c>
      <c r="F16" s="43">
        <f t="shared" si="0"/>
        <v>83.531445176470584</v>
      </c>
      <c r="G16" s="10"/>
    </row>
    <row r="17" spans="1:7" ht="14.45" customHeight="1">
      <c r="A17" s="35" t="s">
        <v>19</v>
      </c>
      <c r="B17" s="36" t="s">
        <v>10</v>
      </c>
      <c r="C17" s="37" t="s">
        <v>20</v>
      </c>
      <c r="D17" s="38">
        <v>120000</v>
      </c>
      <c r="E17" s="39">
        <v>468033.5</v>
      </c>
      <c r="F17" s="40">
        <f t="shared" si="0"/>
        <v>390.02791666666667</v>
      </c>
      <c r="G17" s="10"/>
    </row>
    <row r="18" spans="1:7" s="15" customFormat="1" ht="14.45" customHeight="1">
      <c r="A18" s="35" t="s">
        <v>21</v>
      </c>
      <c r="B18" s="36" t="s">
        <v>10</v>
      </c>
      <c r="C18" s="37" t="s">
        <v>22</v>
      </c>
      <c r="D18" s="38">
        <v>400000</v>
      </c>
      <c r="E18" s="39">
        <v>82833.8</v>
      </c>
      <c r="F18" s="40">
        <f t="shared" si="0"/>
        <v>20.708449999999999</v>
      </c>
      <c r="G18" s="14"/>
    </row>
    <row r="19" spans="1:7" s="13" customFormat="1" ht="14.45" customHeight="1">
      <c r="A19" s="44" t="s">
        <v>23</v>
      </c>
      <c r="B19" s="45" t="s">
        <v>10</v>
      </c>
      <c r="C19" s="46" t="s">
        <v>24</v>
      </c>
      <c r="D19" s="47">
        <v>20000</v>
      </c>
      <c r="E19" s="48">
        <v>17811.990000000002</v>
      </c>
      <c r="F19" s="49">
        <f t="shared" si="0"/>
        <v>89.059950000000015</v>
      </c>
      <c r="G19" s="12"/>
    </row>
    <row r="20" spans="1:7" ht="14.45" customHeight="1">
      <c r="A20" s="50" t="s">
        <v>25</v>
      </c>
      <c r="B20" s="33" t="s">
        <v>10</v>
      </c>
      <c r="C20" s="34" t="s">
        <v>26</v>
      </c>
      <c r="D20" s="41">
        <v>380000</v>
      </c>
      <c r="E20" s="42">
        <v>65021.81</v>
      </c>
      <c r="F20" s="43">
        <f t="shared" si="0"/>
        <v>17.111002631578948</v>
      </c>
      <c r="G20" s="10"/>
    </row>
    <row r="21" spans="1:7" ht="84" customHeight="1">
      <c r="A21" s="35" t="s">
        <v>27</v>
      </c>
      <c r="B21" s="36" t="s">
        <v>10</v>
      </c>
      <c r="C21" s="37" t="s">
        <v>28</v>
      </c>
      <c r="D21" s="38">
        <f>D22+D23</f>
        <v>2850000</v>
      </c>
      <c r="E21" s="38">
        <f>E22+E23</f>
        <v>1446353.84</v>
      </c>
      <c r="F21" s="40">
        <f>E21*100/D21</f>
        <v>50.749257543859649</v>
      </c>
      <c r="G21" s="10"/>
    </row>
    <row r="22" spans="1:7" ht="77.25" customHeight="1">
      <c r="A22" s="32" t="s">
        <v>29</v>
      </c>
      <c r="B22" s="33" t="s">
        <v>10</v>
      </c>
      <c r="C22" s="34" t="s">
        <v>47</v>
      </c>
      <c r="D22" s="41">
        <v>2850000</v>
      </c>
      <c r="E22" s="42">
        <v>1425829.97</v>
      </c>
      <c r="F22" s="43">
        <f t="shared" si="0"/>
        <v>50.029121754385962</v>
      </c>
      <c r="G22" s="10"/>
    </row>
    <row r="23" spans="1:7" ht="137.25" customHeight="1">
      <c r="A23" s="32" t="s">
        <v>45</v>
      </c>
      <c r="B23" s="33" t="s">
        <v>10</v>
      </c>
      <c r="C23" s="34" t="s">
        <v>46</v>
      </c>
      <c r="D23" s="41">
        <v>0</v>
      </c>
      <c r="E23" s="42">
        <v>20523.87</v>
      </c>
      <c r="F23" s="43">
        <v>100</v>
      </c>
      <c r="G23" s="10"/>
    </row>
    <row r="24" spans="1:7" ht="85.5" customHeight="1">
      <c r="A24" s="44" t="s">
        <v>30</v>
      </c>
      <c r="B24" s="57" t="s">
        <v>10</v>
      </c>
      <c r="C24" s="58" t="s">
        <v>31</v>
      </c>
      <c r="D24" s="66">
        <v>9582500</v>
      </c>
      <c r="E24" s="66">
        <v>6095010.4000000004</v>
      </c>
      <c r="F24" s="59">
        <f t="shared" si="0"/>
        <v>63.605639446908427</v>
      </c>
      <c r="G24" s="10"/>
    </row>
    <row r="25" spans="1:7" ht="39.75" customHeight="1">
      <c r="A25" s="35" t="s">
        <v>72</v>
      </c>
      <c r="B25" s="36" t="s">
        <v>10</v>
      </c>
      <c r="C25" s="37" t="s">
        <v>73</v>
      </c>
      <c r="D25" s="56">
        <f>D26+D27</f>
        <v>5998701</v>
      </c>
      <c r="E25" s="56">
        <f>E26+E27</f>
        <v>5077980</v>
      </c>
      <c r="F25" s="40">
        <f>E25/D25*100</f>
        <v>84.651327012298168</v>
      </c>
      <c r="G25" s="10"/>
    </row>
    <row r="26" spans="1:7" ht="31.5" customHeight="1">
      <c r="A26" s="32" t="s">
        <v>32</v>
      </c>
      <c r="B26" s="33" t="s">
        <v>10</v>
      </c>
      <c r="C26" s="34" t="s">
        <v>33</v>
      </c>
      <c r="D26" s="41">
        <v>5477911</v>
      </c>
      <c r="E26" s="48">
        <v>4557190</v>
      </c>
      <c r="F26" s="43">
        <f>E26*100/D26</f>
        <v>83.192114658306792</v>
      </c>
      <c r="G26" s="10"/>
    </row>
    <row r="27" spans="1:7" ht="31.5" customHeight="1">
      <c r="A27" s="53" t="s">
        <v>66</v>
      </c>
      <c r="B27" s="54" t="s">
        <v>10</v>
      </c>
      <c r="C27" s="34" t="s">
        <v>69</v>
      </c>
      <c r="D27" s="52">
        <v>520790</v>
      </c>
      <c r="E27" s="51">
        <v>520790</v>
      </c>
      <c r="F27" s="43">
        <f>E27*100/D27</f>
        <v>100</v>
      </c>
      <c r="G27" s="10"/>
    </row>
    <row r="28" spans="1:7" ht="31.5" customHeight="1">
      <c r="A28" s="53" t="s">
        <v>67</v>
      </c>
      <c r="B28" s="54" t="s">
        <v>10</v>
      </c>
      <c r="C28" s="55" t="s">
        <v>70</v>
      </c>
      <c r="D28" s="52">
        <v>520790</v>
      </c>
      <c r="E28" s="51">
        <v>520790</v>
      </c>
      <c r="F28" s="43"/>
      <c r="G28" s="10"/>
    </row>
    <row r="29" spans="1:7" ht="93.75" customHeight="1">
      <c r="A29" s="53" t="s">
        <v>68</v>
      </c>
      <c r="B29" s="54" t="s">
        <v>10</v>
      </c>
      <c r="C29" s="55" t="s">
        <v>71</v>
      </c>
      <c r="D29" s="52">
        <v>520790</v>
      </c>
      <c r="E29" s="51">
        <v>520790</v>
      </c>
      <c r="F29" s="43"/>
      <c r="G29" s="10"/>
    </row>
    <row r="30" spans="1:7" ht="51.75" customHeight="1">
      <c r="A30" s="35" t="s">
        <v>52</v>
      </c>
      <c r="B30" s="36" t="s">
        <v>10</v>
      </c>
      <c r="C30" s="37" t="s">
        <v>54</v>
      </c>
      <c r="D30" s="38">
        <v>2117191</v>
      </c>
      <c r="E30" s="38">
        <v>0</v>
      </c>
      <c r="F30" s="40">
        <f t="shared" ref="F30:F32" si="1">E30*100/D30</f>
        <v>0</v>
      </c>
      <c r="G30" s="10"/>
    </row>
    <row r="31" spans="1:7" ht="48.75" customHeight="1">
      <c r="A31" s="32" t="s">
        <v>53</v>
      </c>
      <c r="B31" s="33" t="s">
        <v>10</v>
      </c>
      <c r="C31" s="34" t="s">
        <v>55</v>
      </c>
      <c r="D31" s="41">
        <v>1388691</v>
      </c>
      <c r="E31" s="42"/>
      <c r="F31" s="49">
        <f t="shared" si="1"/>
        <v>0</v>
      </c>
      <c r="G31" s="10"/>
    </row>
    <row r="32" spans="1:7" ht="21.6" customHeight="1">
      <c r="A32" s="32" t="s">
        <v>56</v>
      </c>
      <c r="B32" s="33" t="s">
        <v>10</v>
      </c>
      <c r="C32" s="34" t="s">
        <v>57</v>
      </c>
      <c r="D32" s="41">
        <v>728500</v>
      </c>
      <c r="E32" s="42"/>
      <c r="F32" s="49">
        <f t="shared" si="1"/>
        <v>0</v>
      </c>
      <c r="G32" s="10"/>
    </row>
    <row r="33" spans="1:7" ht="32.450000000000003" customHeight="1">
      <c r="A33" s="35" t="s">
        <v>34</v>
      </c>
      <c r="B33" s="36" t="s">
        <v>10</v>
      </c>
      <c r="C33" s="37" t="s">
        <v>35</v>
      </c>
      <c r="D33" s="38">
        <v>101575</v>
      </c>
      <c r="E33" s="39">
        <v>64030.400000000001</v>
      </c>
      <c r="F33" s="40">
        <f t="shared" si="0"/>
        <v>63.037558454344079</v>
      </c>
      <c r="G33" s="10"/>
    </row>
    <row r="34" spans="1:7" ht="18.75" customHeight="1">
      <c r="A34" s="35" t="s">
        <v>63</v>
      </c>
      <c r="B34" s="36" t="s">
        <v>10</v>
      </c>
      <c r="C34" s="37" t="s">
        <v>58</v>
      </c>
      <c r="D34" s="38">
        <v>1321300</v>
      </c>
      <c r="E34" s="38">
        <v>953000</v>
      </c>
      <c r="F34" s="40">
        <f t="shared" si="0"/>
        <v>72.125936577612961</v>
      </c>
      <c r="G34" s="10"/>
    </row>
    <row r="35" spans="1:7" ht="171.75" customHeight="1">
      <c r="A35" s="32" t="s">
        <v>59</v>
      </c>
      <c r="B35" s="33" t="s">
        <v>10</v>
      </c>
      <c r="C35" s="34" t="s">
        <v>36</v>
      </c>
      <c r="D35" s="41">
        <v>60000</v>
      </c>
      <c r="E35" s="42">
        <v>60000</v>
      </c>
      <c r="F35" s="43">
        <f t="shared" si="0"/>
        <v>100</v>
      </c>
      <c r="G35" s="10"/>
    </row>
    <row r="36" spans="1:7" ht="54" hidden="1" customHeight="1">
      <c r="A36" s="32" t="s">
        <v>37</v>
      </c>
      <c r="B36" s="33" t="s">
        <v>10</v>
      </c>
      <c r="C36" s="34" t="s">
        <v>38</v>
      </c>
      <c r="D36" s="41">
        <v>17130</v>
      </c>
      <c r="E36" s="42">
        <v>0</v>
      </c>
      <c r="F36" s="43">
        <f t="shared" si="0"/>
        <v>0</v>
      </c>
      <c r="G36" s="10"/>
    </row>
    <row r="37" spans="1:7" ht="150.75" customHeight="1">
      <c r="A37" s="32" t="s">
        <v>39</v>
      </c>
      <c r="B37" s="33" t="s">
        <v>10</v>
      </c>
      <c r="C37" s="34" t="s">
        <v>40</v>
      </c>
      <c r="D37" s="41">
        <v>1191300</v>
      </c>
      <c r="E37" s="42">
        <v>893000</v>
      </c>
      <c r="F37" s="43">
        <f t="shared" si="0"/>
        <v>74.960127591706538</v>
      </c>
      <c r="G37" s="10"/>
    </row>
    <row r="38" spans="1:7" ht="132" customHeight="1">
      <c r="A38" s="32" t="s">
        <v>48</v>
      </c>
      <c r="B38" s="33" t="s">
        <v>10</v>
      </c>
      <c r="C38" s="34" t="s">
        <v>49</v>
      </c>
      <c r="D38" s="41">
        <v>70000</v>
      </c>
      <c r="E38" s="42">
        <v>0</v>
      </c>
      <c r="F38" s="43">
        <f t="shared" ref="F38:F39" si="2">E38*100/D38</f>
        <v>0</v>
      </c>
      <c r="G38" s="10"/>
    </row>
    <row r="39" spans="1:7" ht="32.25" customHeight="1">
      <c r="A39" s="60" t="s">
        <v>50</v>
      </c>
      <c r="B39" s="61" t="s">
        <v>10</v>
      </c>
      <c r="C39" s="62" t="s">
        <v>51</v>
      </c>
      <c r="D39" s="63">
        <v>43733</v>
      </c>
      <c r="E39" s="64">
        <v>0</v>
      </c>
      <c r="F39" s="65">
        <f t="shared" si="2"/>
        <v>0</v>
      </c>
      <c r="G39" s="10"/>
    </row>
    <row r="40" spans="1:7" ht="15" customHeight="1">
      <c r="A40" s="6"/>
      <c r="B40" s="6"/>
      <c r="C40" s="6"/>
      <c r="D40" s="6"/>
      <c r="E40" s="6"/>
      <c r="F40" s="6"/>
      <c r="G40" s="6"/>
    </row>
  </sheetData>
  <mergeCells count="14">
    <mergeCell ref="D13:D14"/>
    <mergeCell ref="E2:F2"/>
    <mergeCell ref="E3:F3"/>
    <mergeCell ref="E4:F4"/>
    <mergeCell ref="E13:E14"/>
    <mergeCell ref="F13:F14"/>
    <mergeCell ref="A6:E6"/>
    <mergeCell ref="A7:F7"/>
    <mergeCell ref="A8:A10"/>
    <mergeCell ref="B8:B10"/>
    <mergeCell ref="C8:C10"/>
    <mergeCell ref="D8:D10"/>
    <mergeCell ref="E8:E10"/>
    <mergeCell ref="F8:F10"/>
  </mergeCells>
  <pageMargins left="0" right="0" top="0.11811023622047245" bottom="0.15748031496062992" header="0.15748031496062992" footer="0.15748031496062992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="110" zoomScaleSheetLayoutView="110" workbookViewId="0">
      <selection activeCell="E4" sqref="E4:F4"/>
    </sheetView>
  </sheetViews>
  <sheetFormatPr defaultColWidth="8.85546875" defaultRowHeight="14.25"/>
  <cols>
    <col min="1" max="1" width="43.85546875" style="1" customWidth="1"/>
    <col min="2" max="2" width="6.140625" style="1" customWidth="1"/>
    <col min="3" max="3" width="32" style="1" customWidth="1"/>
    <col min="4" max="4" width="11.7109375" style="1" customWidth="1"/>
    <col min="5" max="5" width="11" style="1" customWidth="1"/>
    <col min="6" max="6" width="6" style="1" customWidth="1"/>
    <col min="7" max="7" width="8.85546875" style="1" hidden="1" customWidth="1"/>
    <col min="8" max="8" width="12.28515625" style="1" bestFit="1" customWidth="1"/>
    <col min="9" max="16384" width="8.85546875" style="1"/>
  </cols>
  <sheetData>
    <row r="1" spans="1:8" ht="15.75">
      <c r="A1" s="21"/>
      <c r="B1" s="21"/>
      <c r="C1" s="21"/>
      <c r="D1" s="21"/>
      <c r="E1" s="21"/>
      <c r="F1" s="23" t="s">
        <v>41</v>
      </c>
    </row>
    <row r="2" spans="1:8" ht="15.75">
      <c r="A2" s="21"/>
      <c r="B2" s="21"/>
      <c r="C2" s="21"/>
      <c r="D2" s="21"/>
      <c r="E2" s="96" t="s">
        <v>42</v>
      </c>
      <c r="F2" s="96"/>
    </row>
    <row r="3" spans="1:8" ht="15.75">
      <c r="A3" s="21"/>
      <c r="B3" s="21"/>
      <c r="C3" s="21"/>
      <c r="D3" s="21"/>
      <c r="E3" s="96" t="s">
        <v>43</v>
      </c>
      <c r="F3" s="96"/>
    </row>
    <row r="4" spans="1:8" ht="15.75">
      <c r="A4" s="21"/>
      <c r="B4" s="21"/>
      <c r="C4" s="21"/>
      <c r="D4" s="21"/>
      <c r="E4" s="96" t="s">
        <v>64</v>
      </c>
      <c r="F4" s="96"/>
    </row>
    <row r="5" spans="1:8" ht="12" customHeight="1">
      <c r="A5" s="24"/>
      <c r="B5" s="24"/>
      <c r="C5" s="24"/>
      <c r="D5" s="24"/>
      <c r="E5" s="24"/>
      <c r="F5" s="24"/>
      <c r="G5" s="2"/>
    </row>
    <row r="6" spans="1:8" ht="14.1" customHeight="1">
      <c r="A6" s="99" t="s">
        <v>62</v>
      </c>
      <c r="B6" s="100"/>
      <c r="C6" s="100"/>
      <c r="D6" s="100"/>
      <c r="E6" s="100"/>
      <c r="F6" s="25"/>
      <c r="G6" s="3"/>
    </row>
    <row r="7" spans="1:8" ht="44.45" customHeight="1">
      <c r="A7" s="101" t="s">
        <v>0</v>
      </c>
      <c r="B7" s="102"/>
      <c r="C7" s="102"/>
      <c r="D7" s="102"/>
      <c r="E7" s="102"/>
      <c r="F7" s="102"/>
      <c r="G7" s="4"/>
    </row>
    <row r="8" spans="1:8" s="8" customFormat="1" ht="12.95" customHeight="1">
      <c r="A8" s="103" t="s">
        <v>1</v>
      </c>
      <c r="B8" s="103" t="s">
        <v>2</v>
      </c>
      <c r="C8" s="103" t="s">
        <v>3</v>
      </c>
      <c r="D8" s="105" t="s">
        <v>4</v>
      </c>
      <c r="E8" s="105" t="s">
        <v>5</v>
      </c>
      <c r="F8" s="103" t="s">
        <v>44</v>
      </c>
      <c r="G8" s="7"/>
    </row>
    <row r="9" spans="1:8" s="8" customFormat="1" ht="12" customHeight="1">
      <c r="A9" s="104"/>
      <c r="B9" s="104"/>
      <c r="C9" s="104"/>
      <c r="D9" s="106"/>
      <c r="E9" s="106"/>
      <c r="F9" s="104"/>
      <c r="G9" s="9"/>
    </row>
    <row r="10" spans="1:8" s="8" customFormat="1" ht="24" customHeight="1">
      <c r="A10" s="104"/>
      <c r="B10" s="104"/>
      <c r="C10" s="104"/>
      <c r="D10" s="106"/>
      <c r="E10" s="106"/>
      <c r="F10" s="104"/>
      <c r="G10" s="9"/>
    </row>
    <row r="11" spans="1:8" ht="14.25" customHeight="1" thickBot="1">
      <c r="A11" s="26">
        <v>1</v>
      </c>
      <c r="B11" s="27">
        <v>2</v>
      </c>
      <c r="C11" s="27">
        <v>3</v>
      </c>
      <c r="D11" s="28" t="s">
        <v>6</v>
      </c>
      <c r="E11" s="28" t="s">
        <v>7</v>
      </c>
      <c r="F11" s="28" t="s">
        <v>8</v>
      </c>
      <c r="G11" s="5"/>
    </row>
    <row r="12" spans="1:8" ht="17.25" customHeight="1">
      <c r="A12" s="16" t="s">
        <v>9</v>
      </c>
      <c r="B12" s="17" t="s">
        <v>10</v>
      </c>
      <c r="C12" s="18" t="s">
        <v>11</v>
      </c>
      <c r="D12" s="19">
        <f>D13+D24</f>
        <v>16713210</v>
      </c>
      <c r="E12" s="19">
        <f>E13+E24</f>
        <v>7274356.0199999996</v>
      </c>
      <c r="F12" s="20">
        <f>E12*100/D12</f>
        <v>43.524589351776228</v>
      </c>
      <c r="G12" s="5"/>
    </row>
    <row r="13" spans="1:8" ht="15" customHeight="1">
      <c r="A13" s="29" t="s">
        <v>12</v>
      </c>
      <c r="B13" s="30"/>
      <c r="C13" s="31"/>
      <c r="D13" s="94">
        <f>D15+D17+D18+D21</f>
        <v>7620000</v>
      </c>
      <c r="E13" s="94">
        <v>3941636.72</v>
      </c>
      <c r="F13" s="97">
        <f>E13*100/D13</f>
        <v>51.72751601049869</v>
      </c>
      <c r="G13" s="10"/>
    </row>
    <row r="14" spans="1:8" ht="14.45" customHeight="1">
      <c r="A14" s="32" t="s">
        <v>13</v>
      </c>
      <c r="B14" s="33" t="s">
        <v>10</v>
      </c>
      <c r="C14" s="34" t="s">
        <v>14</v>
      </c>
      <c r="D14" s="95"/>
      <c r="E14" s="95"/>
      <c r="F14" s="98"/>
      <c r="G14" s="10"/>
      <c r="H14" s="11"/>
    </row>
    <row r="15" spans="1:8" ht="14.45" customHeight="1">
      <c r="A15" s="35" t="s">
        <v>15</v>
      </c>
      <c r="B15" s="36" t="s">
        <v>10</v>
      </c>
      <c r="C15" s="37" t="s">
        <v>16</v>
      </c>
      <c r="D15" s="38">
        <f>D16</f>
        <v>4250000</v>
      </c>
      <c r="E15" s="39">
        <f>E16</f>
        <v>2199919.1</v>
      </c>
      <c r="F15" s="40">
        <f t="shared" ref="F15:F36" si="0">E15*100/D15</f>
        <v>51.762802352941179</v>
      </c>
      <c r="G15" s="10"/>
    </row>
    <row r="16" spans="1:8" ht="14.45" customHeight="1">
      <c r="A16" s="32" t="s">
        <v>17</v>
      </c>
      <c r="B16" s="33" t="s">
        <v>10</v>
      </c>
      <c r="C16" s="34" t="s">
        <v>18</v>
      </c>
      <c r="D16" s="41">
        <v>4250000</v>
      </c>
      <c r="E16" s="42">
        <v>2199919.1</v>
      </c>
      <c r="F16" s="43">
        <f t="shared" si="0"/>
        <v>51.762802352941179</v>
      </c>
      <c r="G16" s="10"/>
    </row>
    <row r="17" spans="1:7" ht="14.45" customHeight="1">
      <c r="A17" s="35" t="s">
        <v>19</v>
      </c>
      <c r="B17" s="36" t="s">
        <v>10</v>
      </c>
      <c r="C17" s="37" t="s">
        <v>20</v>
      </c>
      <c r="D17" s="38">
        <v>120000</v>
      </c>
      <c r="E17" s="39">
        <v>454533.01</v>
      </c>
      <c r="F17" s="40">
        <f t="shared" si="0"/>
        <v>378.77750833333334</v>
      </c>
      <c r="G17" s="10"/>
    </row>
    <row r="18" spans="1:7" s="15" customFormat="1" ht="14.45" customHeight="1">
      <c r="A18" s="35" t="s">
        <v>21</v>
      </c>
      <c r="B18" s="36" t="s">
        <v>10</v>
      </c>
      <c r="C18" s="37" t="s">
        <v>22</v>
      </c>
      <c r="D18" s="38">
        <v>400000</v>
      </c>
      <c r="E18" s="39">
        <v>42288.11</v>
      </c>
      <c r="F18" s="40">
        <f t="shared" si="0"/>
        <v>10.572027500000001</v>
      </c>
      <c r="G18" s="14"/>
    </row>
    <row r="19" spans="1:7" s="13" customFormat="1" ht="14.45" customHeight="1">
      <c r="A19" s="44" t="s">
        <v>23</v>
      </c>
      <c r="B19" s="45" t="s">
        <v>10</v>
      </c>
      <c r="C19" s="46" t="s">
        <v>24</v>
      </c>
      <c r="D19" s="47">
        <v>20000</v>
      </c>
      <c r="E19" s="48">
        <v>-5330.57</v>
      </c>
      <c r="F19" s="49">
        <f t="shared" si="0"/>
        <v>-26.652850000000001</v>
      </c>
      <c r="G19" s="12"/>
    </row>
    <row r="20" spans="1:7" ht="14.45" customHeight="1">
      <c r="A20" s="50" t="s">
        <v>25</v>
      </c>
      <c r="B20" s="33" t="s">
        <v>10</v>
      </c>
      <c r="C20" s="34" t="s">
        <v>26</v>
      </c>
      <c r="D20" s="41">
        <v>380000</v>
      </c>
      <c r="E20" s="42">
        <v>47618.68</v>
      </c>
      <c r="F20" s="43">
        <f t="shared" si="0"/>
        <v>12.531231578947368</v>
      </c>
      <c r="G20" s="10"/>
    </row>
    <row r="21" spans="1:7" ht="84" customHeight="1">
      <c r="A21" s="35" t="s">
        <v>27</v>
      </c>
      <c r="B21" s="36" t="s">
        <v>10</v>
      </c>
      <c r="C21" s="37" t="s">
        <v>28</v>
      </c>
      <c r="D21" s="38">
        <f>D22+D23</f>
        <v>2850000</v>
      </c>
      <c r="E21" s="39">
        <f>E22+E23</f>
        <v>1244896.5</v>
      </c>
      <c r="F21" s="40">
        <f>E21*100/D21</f>
        <v>43.680578947368424</v>
      </c>
      <c r="G21" s="10"/>
    </row>
    <row r="22" spans="1:7" ht="77.25" customHeight="1">
      <c r="A22" s="32" t="s">
        <v>29</v>
      </c>
      <c r="B22" s="33" t="s">
        <v>10</v>
      </c>
      <c r="C22" s="34" t="s">
        <v>47</v>
      </c>
      <c r="D22" s="41">
        <v>2850000</v>
      </c>
      <c r="E22" s="42">
        <v>1231213.92</v>
      </c>
      <c r="F22" s="43">
        <f t="shared" si="0"/>
        <v>43.200488421052633</v>
      </c>
      <c r="G22" s="10"/>
    </row>
    <row r="23" spans="1:7" ht="137.25" customHeight="1">
      <c r="A23" s="32" t="s">
        <v>45</v>
      </c>
      <c r="B23" s="33" t="s">
        <v>10</v>
      </c>
      <c r="C23" s="34" t="s">
        <v>46</v>
      </c>
      <c r="D23" s="41">
        <v>0</v>
      </c>
      <c r="E23" s="42">
        <v>13682.58</v>
      </c>
      <c r="F23" s="43">
        <v>100</v>
      </c>
      <c r="G23" s="10"/>
    </row>
    <row r="24" spans="1:7" ht="85.5" customHeight="1">
      <c r="A24" s="35" t="s">
        <v>30</v>
      </c>
      <c r="B24" s="36" t="s">
        <v>10</v>
      </c>
      <c r="C24" s="37" t="s">
        <v>31</v>
      </c>
      <c r="D24" s="38">
        <f>D25+D26+D29+D31+D35+D36</f>
        <v>9093210</v>
      </c>
      <c r="E24" s="38">
        <f>E25+E29+E31</f>
        <v>3332719.3</v>
      </c>
      <c r="F24" s="40">
        <f t="shared" si="0"/>
        <v>36.650636024022319</v>
      </c>
      <c r="G24" s="10"/>
    </row>
    <row r="25" spans="1:7" ht="31.5" customHeight="1">
      <c r="A25" s="32" t="s">
        <v>32</v>
      </c>
      <c r="B25" s="33" t="s">
        <v>10</v>
      </c>
      <c r="C25" s="34" t="s">
        <v>33</v>
      </c>
      <c r="D25" s="41">
        <v>5477911</v>
      </c>
      <c r="E25" s="42">
        <v>3190033</v>
      </c>
      <c r="F25" s="43">
        <f t="shared" si="0"/>
        <v>58.234480260814749</v>
      </c>
      <c r="G25" s="10"/>
    </row>
    <row r="26" spans="1:7" ht="51.75" customHeight="1">
      <c r="A26" s="35" t="s">
        <v>52</v>
      </c>
      <c r="B26" s="36" t="s">
        <v>10</v>
      </c>
      <c r="C26" s="37" t="s">
        <v>54</v>
      </c>
      <c r="D26" s="38">
        <f>D27+D28</f>
        <v>2088691</v>
      </c>
      <c r="E26" s="38">
        <f>SUM(E27:E36)</f>
        <v>342686.3</v>
      </c>
      <c r="F26" s="40">
        <f t="shared" si="0"/>
        <v>16.406749490470347</v>
      </c>
      <c r="G26" s="10"/>
    </row>
    <row r="27" spans="1:7" ht="48.75" customHeight="1">
      <c r="A27" s="32" t="s">
        <v>53</v>
      </c>
      <c r="B27" s="33" t="s">
        <v>10</v>
      </c>
      <c r="C27" s="34" t="s">
        <v>55</v>
      </c>
      <c r="D27" s="41">
        <v>1388691</v>
      </c>
      <c r="E27" s="42"/>
      <c r="F27" s="49">
        <f t="shared" si="0"/>
        <v>0</v>
      </c>
      <c r="G27" s="10"/>
    </row>
    <row r="28" spans="1:7" ht="21.6" customHeight="1">
      <c r="A28" s="32" t="s">
        <v>56</v>
      </c>
      <c r="B28" s="33" t="s">
        <v>10</v>
      </c>
      <c r="C28" s="34" t="s">
        <v>57</v>
      </c>
      <c r="D28" s="41">
        <v>700000</v>
      </c>
      <c r="E28" s="42"/>
      <c r="F28" s="49">
        <f t="shared" si="0"/>
        <v>0</v>
      </c>
      <c r="G28" s="10"/>
    </row>
    <row r="29" spans="1:7" ht="32.450000000000003" customHeight="1">
      <c r="A29" s="35" t="s">
        <v>34</v>
      </c>
      <c r="B29" s="36" t="s">
        <v>10</v>
      </c>
      <c r="C29" s="37" t="s">
        <v>35</v>
      </c>
      <c r="D29" s="38">
        <v>101575</v>
      </c>
      <c r="E29" s="39">
        <v>42686.3</v>
      </c>
      <c r="F29" s="40">
        <f t="shared" si="0"/>
        <v>42.02441545655919</v>
      </c>
      <c r="G29" s="10"/>
    </row>
    <row r="30" spans="1:7" ht="18.75" customHeight="1">
      <c r="A30" s="35" t="s">
        <v>63</v>
      </c>
      <c r="B30" s="36" t="s">
        <v>10</v>
      </c>
      <c r="C30" s="37" t="s">
        <v>58</v>
      </c>
      <c r="D30" s="38">
        <f>D31+D35</f>
        <v>1381300</v>
      </c>
      <c r="E30" s="38">
        <f>E31+E32</f>
        <v>100000</v>
      </c>
      <c r="F30" s="40">
        <f t="shared" si="0"/>
        <v>7.2395569391153263</v>
      </c>
      <c r="G30" s="10"/>
    </row>
    <row r="31" spans="1:7" ht="118.5" customHeight="1">
      <c r="A31" s="32" t="s">
        <v>60</v>
      </c>
      <c r="B31" s="33" t="s">
        <v>10</v>
      </c>
      <c r="C31" s="34" t="s">
        <v>61</v>
      </c>
      <c r="D31" s="41">
        <f>D32+D34</f>
        <v>1311300</v>
      </c>
      <c r="E31" s="42">
        <v>100000</v>
      </c>
      <c r="F31" s="43">
        <f t="shared" si="0"/>
        <v>7.6260199801723481</v>
      </c>
      <c r="G31" s="10"/>
    </row>
    <row r="32" spans="1:7" ht="171.75" customHeight="1">
      <c r="A32" s="32" t="s">
        <v>59</v>
      </c>
      <c r="B32" s="33" t="s">
        <v>10</v>
      </c>
      <c r="C32" s="34" t="s">
        <v>36</v>
      </c>
      <c r="D32" s="41">
        <v>60000</v>
      </c>
      <c r="E32" s="42">
        <v>0</v>
      </c>
      <c r="F32" s="43">
        <f t="shared" si="0"/>
        <v>0</v>
      </c>
      <c r="G32" s="10"/>
    </row>
    <row r="33" spans="1:7" ht="54" hidden="1" customHeight="1">
      <c r="A33" s="32" t="s">
        <v>37</v>
      </c>
      <c r="B33" s="33" t="s">
        <v>10</v>
      </c>
      <c r="C33" s="34" t="s">
        <v>38</v>
      </c>
      <c r="D33" s="41">
        <v>17130</v>
      </c>
      <c r="E33" s="42">
        <v>0</v>
      </c>
      <c r="F33" s="43">
        <f t="shared" si="0"/>
        <v>0</v>
      </c>
      <c r="G33" s="10"/>
    </row>
    <row r="34" spans="1:7" ht="150.75" customHeight="1">
      <c r="A34" s="32" t="s">
        <v>39</v>
      </c>
      <c r="B34" s="33" t="s">
        <v>10</v>
      </c>
      <c r="C34" s="34" t="s">
        <v>40</v>
      </c>
      <c r="D34" s="41">
        <v>1251300</v>
      </c>
      <c r="E34" s="42">
        <v>100000</v>
      </c>
      <c r="F34" s="43">
        <f t="shared" si="0"/>
        <v>7.9916886438104369</v>
      </c>
      <c r="G34" s="10"/>
    </row>
    <row r="35" spans="1:7" ht="132" customHeight="1">
      <c r="A35" s="32" t="s">
        <v>48</v>
      </c>
      <c r="B35" s="33" t="s">
        <v>10</v>
      </c>
      <c r="C35" s="34" t="s">
        <v>49</v>
      </c>
      <c r="D35" s="41">
        <v>70000</v>
      </c>
      <c r="E35" s="42">
        <v>0</v>
      </c>
      <c r="F35" s="43">
        <f t="shared" si="0"/>
        <v>0</v>
      </c>
      <c r="G35" s="10"/>
    </row>
    <row r="36" spans="1:7" ht="32.25" customHeight="1">
      <c r="A36" s="32" t="s">
        <v>50</v>
      </c>
      <c r="B36" s="33" t="s">
        <v>10</v>
      </c>
      <c r="C36" s="34" t="s">
        <v>51</v>
      </c>
      <c r="D36" s="41">
        <v>43733</v>
      </c>
      <c r="E36" s="42">
        <v>0</v>
      </c>
      <c r="F36" s="43">
        <f t="shared" si="0"/>
        <v>0</v>
      </c>
      <c r="G36" s="10"/>
    </row>
    <row r="37" spans="1:7" ht="15" customHeight="1">
      <c r="A37" s="6"/>
      <c r="B37" s="6"/>
      <c r="C37" s="6"/>
      <c r="D37" s="6"/>
      <c r="E37" s="6"/>
      <c r="F37" s="6"/>
      <c r="G37" s="6"/>
    </row>
  </sheetData>
  <mergeCells count="14">
    <mergeCell ref="F8:F10"/>
    <mergeCell ref="D13:D14"/>
    <mergeCell ref="E13:E14"/>
    <mergeCell ref="F13:F14"/>
    <mergeCell ref="E2:F2"/>
    <mergeCell ref="E3:F3"/>
    <mergeCell ref="E4:F4"/>
    <mergeCell ref="A6:E6"/>
    <mergeCell ref="A7:F7"/>
    <mergeCell ref="A8:A10"/>
    <mergeCell ref="B8:B10"/>
    <mergeCell ref="C8:C10"/>
    <mergeCell ref="D8:D10"/>
    <mergeCell ref="E8:E10"/>
  </mergeCells>
  <pageMargins left="0" right="0" top="0.11811023622047245" bottom="0.15748031496062992" header="0.15748031496062992" footer="0.15748031496062992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topLeftCell="A39" zoomScale="110" zoomScaleSheetLayoutView="110" workbookViewId="0">
      <selection activeCell="E2" sqref="E2:F2"/>
    </sheetView>
  </sheetViews>
  <sheetFormatPr defaultColWidth="8.85546875" defaultRowHeight="14.25"/>
  <cols>
    <col min="1" max="1" width="43.85546875" style="1" customWidth="1"/>
    <col min="2" max="2" width="6.140625" style="1" customWidth="1"/>
    <col min="3" max="3" width="32" style="1" customWidth="1"/>
    <col min="4" max="4" width="11.140625" style="1" customWidth="1"/>
    <col min="5" max="5" width="9.28515625" style="1" customWidth="1"/>
    <col min="6" max="6" width="6.5703125" style="1" customWidth="1"/>
    <col min="7" max="7" width="8.85546875" style="1" hidden="1" customWidth="1"/>
    <col min="8" max="8" width="12.28515625" style="1" bestFit="1" customWidth="1"/>
    <col min="9" max="16384" width="8.85546875" style="1"/>
  </cols>
  <sheetData>
    <row r="1" spans="1:8" ht="15.75">
      <c r="A1" s="21"/>
      <c r="B1" s="21"/>
      <c r="C1" s="21"/>
      <c r="D1" s="21"/>
      <c r="E1" s="21"/>
      <c r="F1" s="108" t="s">
        <v>41</v>
      </c>
    </row>
    <row r="2" spans="1:8" ht="15.75">
      <c r="A2" s="21"/>
      <c r="B2" s="21"/>
      <c r="C2" s="21"/>
      <c r="D2" s="21"/>
      <c r="E2" s="107" t="s">
        <v>42</v>
      </c>
      <c r="F2" s="96"/>
    </row>
    <row r="3" spans="1:8" ht="15.75">
      <c r="A3" s="21"/>
      <c r="B3" s="21"/>
      <c r="C3" s="21"/>
      <c r="D3" s="21"/>
      <c r="E3" s="107" t="s">
        <v>43</v>
      </c>
      <c r="F3" s="96"/>
    </row>
    <row r="4" spans="1:8" ht="15.75">
      <c r="A4" s="21"/>
      <c r="B4" s="21"/>
      <c r="C4" s="21"/>
      <c r="D4" s="21"/>
      <c r="E4" s="107" t="s">
        <v>104</v>
      </c>
      <c r="F4" s="96"/>
    </row>
    <row r="5" spans="1:8" ht="12" customHeight="1">
      <c r="A5" s="24"/>
      <c r="B5" s="24"/>
      <c r="C5" s="24"/>
      <c r="D5" s="24"/>
      <c r="E5" s="24"/>
      <c r="F5" s="24"/>
      <c r="G5" s="2"/>
    </row>
    <row r="6" spans="1:8" ht="14.1" customHeight="1">
      <c r="A6" s="99" t="s">
        <v>103</v>
      </c>
      <c r="B6" s="100"/>
      <c r="C6" s="100"/>
      <c r="D6" s="100"/>
      <c r="E6" s="100"/>
      <c r="F6" s="25"/>
      <c r="G6" s="3"/>
    </row>
    <row r="7" spans="1:8" ht="44.45" customHeight="1">
      <c r="A7" s="101" t="s">
        <v>0</v>
      </c>
      <c r="B7" s="102"/>
      <c r="C7" s="102"/>
      <c r="D7" s="102"/>
      <c r="E7" s="102"/>
      <c r="F7" s="102"/>
      <c r="G7" s="4"/>
    </row>
    <row r="8" spans="1:8" s="8" customFormat="1" ht="12.95" customHeight="1">
      <c r="A8" s="103" t="s">
        <v>1</v>
      </c>
      <c r="B8" s="103" t="s">
        <v>2</v>
      </c>
      <c r="C8" s="103" t="s">
        <v>3</v>
      </c>
      <c r="D8" s="105" t="s">
        <v>4</v>
      </c>
      <c r="E8" s="105" t="s">
        <v>5</v>
      </c>
      <c r="F8" s="103" t="s">
        <v>44</v>
      </c>
      <c r="G8" s="7"/>
    </row>
    <row r="9" spans="1:8" s="8" customFormat="1" ht="12" customHeight="1">
      <c r="A9" s="104"/>
      <c r="B9" s="104"/>
      <c r="C9" s="104"/>
      <c r="D9" s="106"/>
      <c r="E9" s="106"/>
      <c r="F9" s="104"/>
      <c r="G9" s="9"/>
    </row>
    <row r="10" spans="1:8" s="8" customFormat="1" ht="24" customHeight="1">
      <c r="A10" s="104"/>
      <c r="B10" s="104"/>
      <c r="C10" s="104"/>
      <c r="D10" s="106"/>
      <c r="E10" s="106"/>
      <c r="F10" s="104"/>
      <c r="G10" s="9"/>
    </row>
    <row r="11" spans="1:8" ht="14.25" customHeight="1" thickBot="1">
      <c r="A11" s="26">
        <v>1</v>
      </c>
      <c r="B11" s="27">
        <v>2</v>
      </c>
      <c r="C11" s="27">
        <v>3</v>
      </c>
      <c r="D11" s="28" t="s">
        <v>6</v>
      </c>
      <c r="E11" s="28" t="s">
        <v>7</v>
      </c>
      <c r="F11" s="28" t="s">
        <v>8</v>
      </c>
      <c r="G11" s="5"/>
    </row>
    <row r="12" spans="1:8" ht="17.25" customHeight="1">
      <c r="A12" s="16" t="s">
        <v>9</v>
      </c>
      <c r="B12" s="17" t="s">
        <v>10</v>
      </c>
      <c r="C12" s="18" t="s">
        <v>11</v>
      </c>
      <c r="D12" s="19">
        <f>D13+D30</f>
        <v>17430168.050000001</v>
      </c>
      <c r="E12" s="19">
        <f>E13+E30</f>
        <v>14223645.949999999</v>
      </c>
      <c r="F12" s="19">
        <f>E12/D12*100</f>
        <v>81.603607659996129</v>
      </c>
      <c r="G12" s="5"/>
    </row>
    <row r="13" spans="1:8" ht="15" customHeight="1">
      <c r="A13" s="29" t="s">
        <v>12</v>
      </c>
      <c r="B13" s="30"/>
      <c r="C13" s="31"/>
      <c r="D13" s="94">
        <f>D15+D17+D18+D21+D26</f>
        <v>7693000</v>
      </c>
      <c r="E13" s="94">
        <f>E15+E17+E18+E21+E26</f>
        <v>7458108.8600000003</v>
      </c>
      <c r="F13" s="94">
        <f>E13/D13*100</f>
        <v>96.946689977901997</v>
      </c>
      <c r="G13" s="10"/>
    </row>
    <row r="14" spans="1:8" ht="14.45" customHeight="1">
      <c r="A14" s="32" t="s">
        <v>13</v>
      </c>
      <c r="B14" s="33" t="s">
        <v>10</v>
      </c>
      <c r="C14" s="34" t="s">
        <v>14</v>
      </c>
      <c r="D14" s="95"/>
      <c r="E14" s="95"/>
      <c r="F14" s="95"/>
      <c r="G14" s="10"/>
      <c r="H14" s="11"/>
    </row>
    <row r="15" spans="1:8" ht="14.45" customHeight="1">
      <c r="A15" s="35" t="s">
        <v>15</v>
      </c>
      <c r="B15" s="36" t="s">
        <v>10</v>
      </c>
      <c r="C15" s="37" t="s">
        <v>16</v>
      </c>
      <c r="D15" s="38">
        <f>D16</f>
        <v>4250000</v>
      </c>
      <c r="E15" s="39">
        <f>E16</f>
        <v>1892612.31</v>
      </c>
      <c r="F15" s="40">
        <f t="shared" ref="F15:F49" si="0">E15*100/D15</f>
        <v>44.532054352941174</v>
      </c>
      <c r="G15" s="10"/>
    </row>
    <row r="16" spans="1:8" ht="14.45" customHeight="1">
      <c r="A16" s="32" t="s">
        <v>17</v>
      </c>
      <c r="B16" s="33" t="s">
        <v>10</v>
      </c>
      <c r="C16" s="34" t="s">
        <v>18</v>
      </c>
      <c r="D16" s="41">
        <v>4250000</v>
      </c>
      <c r="E16" s="48">
        <v>1892612.31</v>
      </c>
      <c r="F16" s="43">
        <f t="shared" si="0"/>
        <v>44.532054352941174</v>
      </c>
      <c r="G16" s="10"/>
    </row>
    <row r="17" spans="1:7" ht="14.45" customHeight="1">
      <c r="A17" s="35" t="s">
        <v>19</v>
      </c>
      <c r="B17" s="36" t="s">
        <v>10</v>
      </c>
      <c r="C17" s="37" t="s">
        <v>20</v>
      </c>
      <c r="D17" s="38">
        <v>120000</v>
      </c>
      <c r="E17" s="39">
        <v>276069.82</v>
      </c>
      <c r="F17" s="40">
        <f t="shared" si="0"/>
        <v>230.05818333333335</v>
      </c>
      <c r="G17" s="10"/>
    </row>
    <row r="18" spans="1:7" s="15" customFormat="1" ht="14.45" customHeight="1">
      <c r="A18" s="35" t="s">
        <v>21</v>
      </c>
      <c r="B18" s="36" t="s">
        <v>10</v>
      </c>
      <c r="C18" s="37" t="s">
        <v>22</v>
      </c>
      <c r="D18" s="38">
        <v>400000</v>
      </c>
      <c r="E18" s="39">
        <v>102268.44</v>
      </c>
      <c r="F18" s="40">
        <f t="shared" si="0"/>
        <v>25.56711</v>
      </c>
      <c r="G18" s="14"/>
    </row>
    <row r="19" spans="1:7" s="13" customFormat="1" ht="14.45" customHeight="1">
      <c r="A19" s="44" t="s">
        <v>23</v>
      </c>
      <c r="B19" s="45" t="s">
        <v>10</v>
      </c>
      <c r="C19" s="46" t="s">
        <v>24</v>
      </c>
      <c r="D19" s="47">
        <v>20000</v>
      </c>
      <c r="E19" s="48">
        <v>34141.93</v>
      </c>
      <c r="F19" s="49">
        <f t="shared" si="0"/>
        <v>170.70965000000001</v>
      </c>
      <c r="G19" s="12"/>
    </row>
    <row r="20" spans="1:7" ht="14.45" customHeight="1">
      <c r="A20" s="50" t="s">
        <v>25</v>
      </c>
      <c r="B20" s="33" t="s">
        <v>10</v>
      </c>
      <c r="C20" s="34" t="s">
        <v>26</v>
      </c>
      <c r="D20" s="41">
        <v>380000</v>
      </c>
      <c r="E20" s="42">
        <v>68126.509999999995</v>
      </c>
      <c r="F20" s="43">
        <f t="shared" si="0"/>
        <v>17.928028947368418</v>
      </c>
      <c r="G20" s="10"/>
    </row>
    <row r="21" spans="1:7" ht="84" customHeight="1">
      <c r="A21" s="35" t="s">
        <v>27</v>
      </c>
      <c r="B21" s="36" t="s">
        <v>10</v>
      </c>
      <c r="C21" s="37" t="s">
        <v>28</v>
      </c>
      <c r="D21" s="38">
        <f>D22+D23</f>
        <v>2850000</v>
      </c>
      <c r="E21" s="38">
        <f>E22+E23</f>
        <v>5220802.66</v>
      </c>
      <c r="F21" s="40">
        <f>E21*100/D21</f>
        <v>183.18605824561405</v>
      </c>
      <c r="G21" s="10"/>
    </row>
    <row r="22" spans="1:7" ht="77.25" customHeight="1">
      <c r="A22" s="32" t="s">
        <v>29</v>
      </c>
      <c r="B22" s="33" t="s">
        <v>10</v>
      </c>
      <c r="C22" s="34" t="s">
        <v>47</v>
      </c>
      <c r="D22" s="41">
        <v>2800000</v>
      </c>
      <c r="E22" s="42">
        <v>5200278.79</v>
      </c>
      <c r="F22" s="43">
        <f t="shared" si="0"/>
        <v>185.7242425</v>
      </c>
      <c r="G22" s="10"/>
    </row>
    <row r="23" spans="1:7" ht="137.25" customHeight="1">
      <c r="A23" s="32" t="s">
        <v>45</v>
      </c>
      <c r="B23" s="33" t="s">
        <v>10</v>
      </c>
      <c r="C23" s="34" t="s">
        <v>46</v>
      </c>
      <c r="D23" s="41">
        <v>50000</v>
      </c>
      <c r="E23" s="42">
        <v>20523.87</v>
      </c>
      <c r="F23" s="69">
        <f>E23/D23*100</f>
        <v>41.047739999999997</v>
      </c>
      <c r="G23" s="10"/>
    </row>
    <row r="24" spans="1:7" ht="27.75" customHeight="1">
      <c r="A24" s="50" t="s">
        <v>86</v>
      </c>
      <c r="B24" s="71" t="s">
        <v>10</v>
      </c>
      <c r="C24" s="72" t="s">
        <v>89</v>
      </c>
      <c r="D24" s="73"/>
      <c r="E24" s="74">
        <v>0</v>
      </c>
      <c r="F24" s="59"/>
      <c r="G24" s="10"/>
    </row>
    <row r="25" spans="1:7" ht="105.75" customHeight="1">
      <c r="A25" s="53" t="s">
        <v>87</v>
      </c>
      <c r="B25" s="54" t="s">
        <v>10</v>
      </c>
      <c r="C25" s="68" t="s">
        <v>88</v>
      </c>
      <c r="D25" s="41"/>
      <c r="E25" s="42">
        <v>0</v>
      </c>
      <c r="F25" s="69"/>
      <c r="G25" s="10"/>
    </row>
    <row r="26" spans="1:7" ht="25.5" customHeight="1">
      <c r="A26" s="81" t="s">
        <v>78</v>
      </c>
      <c r="B26" s="82" t="s">
        <v>10</v>
      </c>
      <c r="C26" s="83" t="s">
        <v>80</v>
      </c>
      <c r="D26" s="84">
        <f>D27</f>
        <v>73000</v>
      </c>
      <c r="E26" s="85">
        <v>-33644.370000000003</v>
      </c>
      <c r="F26" s="86">
        <f>E26/D26*100</f>
        <v>-46.088178082191781</v>
      </c>
      <c r="G26" s="10"/>
    </row>
    <row r="27" spans="1:7" ht="39.75" customHeight="1">
      <c r="A27" s="53" t="s">
        <v>79</v>
      </c>
      <c r="B27" s="54" t="s">
        <v>10</v>
      </c>
      <c r="C27" s="68" t="s">
        <v>81</v>
      </c>
      <c r="D27" s="41">
        <v>73000</v>
      </c>
      <c r="E27" s="42">
        <f>E26</f>
        <v>-33644.370000000003</v>
      </c>
      <c r="F27" s="69">
        <v>100</v>
      </c>
      <c r="G27" s="10"/>
    </row>
    <row r="28" spans="1:7" ht="20.25" customHeight="1">
      <c r="A28" s="53" t="s">
        <v>82</v>
      </c>
      <c r="B28" s="54" t="s">
        <v>10</v>
      </c>
      <c r="C28" s="68" t="s">
        <v>84</v>
      </c>
      <c r="D28" s="41">
        <v>73000</v>
      </c>
      <c r="E28" s="42">
        <f>E26</f>
        <v>-33644.370000000003</v>
      </c>
      <c r="F28" s="69">
        <v>100</v>
      </c>
      <c r="G28" s="10"/>
    </row>
    <row r="29" spans="1:7" ht="45.75" customHeight="1">
      <c r="A29" s="53" t="s">
        <v>83</v>
      </c>
      <c r="B29" s="54" t="s">
        <v>10</v>
      </c>
      <c r="C29" s="68" t="s">
        <v>85</v>
      </c>
      <c r="D29" s="41">
        <v>73000</v>
      </c>
      <c r="E29" s="42">
        <f>E28</f>
        <v>-33644.370000000003</v>
      </c>
      <c r="F29" s="69">
        <v>100</v>
      </c>
      <c r="G29" s="10"/>
    </row>
    <row r="30" spans="1:7" ht="85.5" customHeight="1">
      <c r="A30" s="44" t="s">
        <v>30</v>
      </c>
      <c r="B30" s="57" t="s">
        <v>10</v>
      </c>
      <c r="C30" s="58" t="s">
        <v>31</v>
      </c>
      <c r="D30" s="66">
        <f>D31+D33+D38+D39+D47</f>
        <v>9737168.0500000007</v>
      </c>
      <c r="E30" s="66">
        <f>E31+E33+E38+E39+E47+E50</f>
        <v>6765537.0899999999</v>
      </c>
      <c r="F30" s="59">
        <f>E30/D30*100</f>
        <v>69.481568514163612</v>
      </c>
      <c r="G30" s="10"/>
    </row>
    <row r="31" spans="1:7" ht="39.75" customHeight="1">
      <c r="A31" s="35" t="s">
        <v>72</v>
      </c>
      <c r="B31" s="36" t="s">
        <v>10</v>
      </c>
      <c r="C31" s="37" t="s">
        <v>73</v>
      </c>
      <c r="D31" s="56">
        <f>D32</f>
        <v>6644093</v>
      </c>
      <c r="E31" s="70">
        <f>E32</f>
        <v>4974237</v>
      </c>
      <c r="F31" s="40">
        <f>E31/D31*100</f>
        <v>74.867058603785352</v>
      </c>
      <c r="G31" s="10"/>
    </row>
    <row r="32" spans="1:7" ht="31.5" customHeight="1">
      <c r="A32" s="32" t="s">
        <v>32</v>
      </c>
      <c r="B32" s="33" t="s">
        <v>10</v>
      </c>
      <c r="C32" s="34" t="s">
        <v>33</v>
      </c>
      <c r="D32" s="41">
        <v>6644093</v>
      </c>
      <c r="E32" s="48">
        <v>4974237</v>
      </c>
      <c r="F32" s="40">
        <f>E32/D32*100</f>
        <v>74.867058603785352</v>
      </c>
      <c r="G32" s="10"/>
    </row>
    <row r="33" spans="1:7" ht="51.75" customHeight="1">
      <c r="A33" s="35" t="s">
        <v>52</v>
      </c>
      <c r="B33" s="36" t="s">
        <v>10</v>
      </c>
      <c r="C33" s="37" t="s">
        <v>54</v>
      </c>
      <c r="D33" s="38">
        <f>D34</f>
        <v>1000000</v>
      </c>
      <c r="E33" s="38">
        <f t="shared" ref="E33" si="1">E34+E35</f>
        <v>0</v>
      </c>
      <c r="F33" s="40">
        <f t="shared" ref="F33:F35" si="2">E33/D33*100</f>
        <v>0</v>
      </c>
      <c r="G33" s="10"/>
    </row>
    <row r="34" spans="1:7" ht="46.9" customHeight="1">
      <c r="A34" s="53" t="s">
        <v>52</v>
      </c>
      <c r="B34" s="54" t="s">
        <v>10</v>
      </c>
      <c r="C34" s="68" t="s">
        <v>98</v>
      </c>
      <c r="D34" s="67">
        <v>1000000</v>
      </c>
      <c r="E34" s="51"/>
      <c r="F34" s="40">
        <f t="shared" si="2"/>
        <v>0</v>
      </c>
      <c r="G34" s="10"/>
    </row>
    <row r="35" spans="1:7" ht="13.15" customHeight="1">
      <c r="A35" s="53" t="s">
        <v>97</v>
      </c>
      <c r="B35" s="54" t="s">
        <v>10</v>
      </c>
      <c r="C35" s="68" t="s">
        <v>99</v>
      </c>
      <c r="D35" s="52">
        <v>1000000</v>
      </c>
      <c r="E35" s="51"/>
      <c r="F35" s="40">
        <f t="shared" si="2"/>
        <v>0</v>
      </c>
      <c r="G35" s="10"/>
    </row>
    <row r="36" spans="1:7" ht="31.5" hidden="1" customHeight="1">
      <c r="A36" s="53" t="s">
        <v>67</v>
      </c>
      <c r="B36" s="54" t="s">
        <v>10</v>
      </c>
      <c r="C36" s="55" t="s">
        <v>70</v>
      </c>
      <c r="D36" s="52">
        <v>700000</v>
      </c>
      <c r="E36" s="51">
        <v>0</v>
      </c>
      <c r="F36" s="43"/>
      <c r="G36" s="10"/>
    </row>
    <row r="37" spans="1:7" ht="93.75" hidden="1" customHeight="1">
      <c r="A37" s="53" t="s">
        <v>68</v>
      </c>
      <c r="B37" s="54" t="s">
        <v>10</v>
      </c>
      <c r="C37" s="55" t="s">
        <v>71</v>
      </c>
      <c r="D37" s="67">
        <v>700000</v>
      </c>
      <c r="E37" s="51">
        <v>0</v>
      </c>
      <c r="F37" s="43"/>
      <c r="G37" s="10"/>
    </row>
    <row r="38" spans="1:7" ht="32.450000000000003" customHeight="1">
      <c r="A38" s="35" t="s">
        <v>34</v>
      </c>
      <c r="B38" s="36" t="s">
        <v>10</v>
      </c>
      <c r="C38" s="37" t="s">
        <v>35</v>
      </c>
      <c r="D38" s="38">
        <v>130100</v>
      </c>
      <c r="E38" s="39">
        <v>65001.97</v>
      </c>
      <c r="F38" s="40">
        <f t="shared" si="0"/>
        <v>49.963082244427362</v>
      </c>
      <c r="G38" s="10"/>
    </row>
    <row r="39" spans="1:7" ht="18.75" customHeight="1">
      <c r="A39" s="35" t="s">
        <v>63</v>
      </c>
      <c r="B39" s="36" t="s">
        <v>10</v>
      </c>
      <c r="C39" s="37" t="s">
        <v>58</v>
      </c>
      <c r="D39" s="38">
        <f>D40+D42+D43+D45</f>
        <v>1612975.05</v>
      </c>
      <c r="E39" s="38">
        <f>E40+E42+E43+E45</f>
        <v>1526298.42</v>
      </c>
      <c r="F39" s="40">
        <f t="shared" si="0"/>
        <v>94.626288236758526</v>
      </c>
      <c r="G39" s="10"/>
    </row>
    <row r="40" spans="1:7" ht="171.75" customHeight="1">
      <c r="A40" s="32" t="s">
        <v>59</v>
      </c>
      <c r="B40" s="33" t="s">
        <v>10</v>
      </c>
      <c r="C40" s="68" t="s">
        <v>75</v>
      </c>
      <c r="D40" s="47">
        <v>150000</v>
      </c>
      <c r="E40" s="48">
        <v>150000</v>
      </c>
      <c r="F40" s="40">
        <f t="shared" si="0"/>
        <v>100</v>
      </c>
      <c r="G40" s="10"/>
    </row>
    <row r="41" spans="1:7" ht="54" hidden="1" customHeight="1">
      <c r="A41" s="32" t="s">
        <v>37</v>
      </c>
      <c r="B41" s="33" t="s">
        <v>10</v>
      </c>
      <c r="C41" s="34" t="s">
        <v>38</v>
      </c>
      <c r="D41" s="47">
        <v>17130</v>
      </c>
      <c r="E41" s="48">
        <v>0</v>
      </c>
      <c r="F41" s="40">
        <f t="shared" si="0"/>
        <v>0</v>
      </c>
      <c r="G41" s="10"/>
    </row>
    <row r="42" spans="1:7" ht="148.5" customHeight="1">
      <c r="A42" s="53" t="s">
        <v>95</v>
      </c>
      <c r="B42" s="54" t="s">
        <v>10</v>
      </c>
      <c r="C42" s="68" t="s">
        <v>96</v>
      </c>
      <c r="D42" s="47">
        <v>69000</v>
      </c>
      <c r="E42" s="48">
        <v>69000</v>
      </c>
      <c r="F42" s="40">
        <f t="shared" si="0"/>
        <v>100</v>
      </c>
      <c r="G42" s="10"/>
    </row>
    <row r="43" spans="1:7" ht="150.75" customHeight="1">
      <c r="A43" s="32" t="s">
        <v>39</v>
      </c>
      <c r="B43" s="33" t="s">
        <v>10</v>
      </c>
      <c r="C43" s="34" t="s">
        <v>40</v>
      </c>
      <c r="D43" s="47">
        <v>1393975.05</v>
      </c>
      <c r="E43" s="48">
        <v>1307298.42</v>
      </c>
      <c r="F43" s="40">
        <f t="shared" si="0"/>
        <v>93.782052985812044</v>
      </c>
      <c r="G43" s="10"/>
    </row>
    <row r="44" spans="1:7" ht="132" hidden="1" customHeight="1">
      <c r="A44" s="32" t="s">
        <v>48</v>
      </c>
      <c r="B44" s="33" t="s">
        <v>10</v>
      </c>
      <c r="C44" s="34" t="s">
        <v>49</v>
      </c>
      <c r="D44" s="41">
        <v>0</v>
      </c>
      <c r="E44" s="42">
        <v>0</v>
      </c>
      <c r="F44" s="40" t="e">
        <f t="shared" si="0"/>
        <v>#DIV/0!</v>
      </c>
      <c r="G44" s="10"/>
    </row>
    <row r="45" spans="1:7" ht="33.6" customHeight="1">
      <c r="A45" s="53" t="s">
        <v>76</v>
      </c>
      <c r="B45" s="54" t="s">
        <v>10</v>
      </c>
      <c r="C45" s="68" t="s">
        <v>77</v>
      </c>
      <c r="D45" s="41">
        <v>0</v>
      </c>
      <c r="E45" s="42">
        <v>0</v>
      </c>
      <c r="F45" s="40" t="e">
        <f t="shared" si="0"/>
        <v>#DIV/0!</v>
      </c>
      <c r="G45" s="10"/>
    </row>
    <row r="46" spans="1:7" ht="32.25" hidden="1" customHeight="1">
      <c r="A46" s="60" t="s">
        <v>50</v>
      </c>
      <c r="B46" s="61" t="s">
        <v>10</v>
      </c>
      <c r="C46" s="62" t="s">
        <v>51</v>
      </c>
      <c r="D46" s="75">
        <v>0</v>
      </c>
      <c r="E46" s="76">
        <v>0</v>
      </c>
      <c r="F46" s="40" t="e">
        <f t="shared" si="0"/>
        <v>#DIV/0!</v>
      </c>
      <c r="G46" s="10"/>
    </row>
    <row r="47" spans="1:7" ht="40.9" customHeight="1">
      <c r="A47" s="88" t="s">
        <v>100</v>
      </c>
      <c r="B47" s="77" t="s">
        <v>10</v>
      </c>
      <c r="C47" s="89" t="s">
        <v>101</v>
      </c>
      <c r="D47" s="87">
        <f>D48+D49</f>
        <v>350000</v>
      </c>
      <c r="E47" s="76">
        <f>E48+E49</f>
        <v>200000</v>
      </c>
      <c r="F47" s="40">
        <f t="shared" si="0"/>
        <v>57.142857142857146</v>
      </c>
      <c r="G47" s="10"/>
    </row>
    <row r="48" spans="1:7" s="13" customFormat="1" ht="121.9" customHeight="1">
      <c r="A48" s="78" t="s">
        <v>102</v>
      </c>
      <c r="B48" s="79" t="s">
        <v>10</v>
      </c>
      <c r="C48" s="90" t="s">
        <v>49</v>
      </c>
      <c r="D48" s="91">
        <v>200000</v>
      </c>
      <c r="E48" s="92">
        <v>200000</v>
      </c>
      <c r="F48" s="40">
        <f t="shared" si="0"/>
        <v>100</v>
      </c>
      <c r="G48" s="12"/>
    </row>
    <row r="49" spans="1:7" s="13" customFormat="1" ht="42.6" customHeight="1">
      <c r="A49" s="78" t="s">
        <v>100</v>
      </c>
      <c r="B49" s="79" t="s">
        <v>10</v>
      </c>
      <c r="C49" s="80" t="s">
        <v>49</v>
      </c>
      <c r="D49" s="48">
        <v>150000</v>
      </c>
      <c r="E49" s="92"/>
      <c r="F49" s="40">
        <f t="shared" si="0"/>
        <v>0</v>
      </c>
      <c r="G49" s="12"/>
    </row>
    <row r="50" spans="1:7" s="13" customFormat="1" ht="63" customHeight="1">
      <c r="A50" s="93" t="s">
        <v>90</v>
      </c>
      <c r="B50" s="79" t="s">
        <v>10</v>
      </c>
      <c r="C50" s="80" t="s">
        <v>91</v>
      </c>
      <c r="D50" s="48"/>
      <c r="E50" s="48">
        <f>E52</f>
        <v>-0.3</v>
      </c>
      <c r="F50" s="59">
        <v>0</v>
      </c>
      <c r="G50" s="12"/>
    </row>
    <row r="51" spans="1:7" ht="79.5" customHeight="1">
      <c r="A51" s="78" t="s">
        <v>92</v>
      </c>
      <c r="B51" s="79" t="s">
        <v>10</v>
      </c>
      <c r="C51" s="80" t="s">
        <v>93</v>
      </c>
      <c r="D51" s="48"/>
      <c r="E51" s="48">
        <f>E52</f>
        <v>-0.3</v>
      </c>
      <c r="F51" s="40">
        <v>0</v>
      </c>
      <c r="G51" s="10"/>
    </row>
    <row r="52" spans="1:7" ht="81" customHeight="1">
      <c r="A52" s="78" t="s">
        <v>92</v>
      </c>
      <c r="B52" s="79" t="s">
        <v>10</v>
      </c>
      <c r="C52" s="80" t="s">
        <v>94</v>
      </c>
      <c r="D52" s="48"/>
      <c r="E52" s="48">
        <v>-0.3</v>
      </c>
      <c r="F52" s="40">
        <v>0</v>
      </c>
      <c r="G52" s="10"/>
    </row>
    <row r="53" spans="1:7" ht="15" customHeight="1">
      <c r="A53" s="6"/>
      <c r="B53" s="6"/>
      <c r="C53" s="6"/>
      <c r="D53" s="6"/>
      <c r="E53" s="6"/>
      <c r="F53" s="6"/>
      <c r="G53" s="6"/>
    </row>
  </sheetData>
  <mergeCells count="14">
    <mergeCell ref="F8:F10"/>
    <mergeCell ref="D13:D14"/>
    <mergeCell ref="E13:E14"/>
    <mergeCell ref="F13:F14"/>
    <mergeCell ref="E2:F2"/>
    <mergeCell ref="E3:F3"/>
    <mergeCell ref="E4:F4"/>
    <mergeCell ref="A6:E6"/>
    <mergeCell ref="A7:F7"/>
    <mergeCell ref="A8:A10"/>
    <mergeCell ref="B8:B10"/>
    <mergeCell ref="C8:C10"/>
    <mergeCell ref="D8:D10"/>
    <mergeCell ref="E8:E10"/>
  </mergeCells>
  <pageMargins left="0" right="0" top="0.11811023622047245" bottom="0.15748031496062992" header="0.15748031496062992" footer="0.15748031496062992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8E6444-CECD-4936-A5C9-A94D1203E7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 месяцев</vt:lpstr>
      <vt:lpstr>1 полгодие</vt:lpstr>
      <vt:lpstr>9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User</cp:lastModifiedBy>
  <cp:lastPrinted>2022-10-11T12:26:59Z</cp:lastPrinted>
  <dcterms:created xsi:type="dcterms:W3CDTF">2018-07-18T09:17:31Z</dcterms:created>
  <dcterms:modified xsi:type="dcterms:W3CDTF">2022-10-11T12:27:35Z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C:\Users\zabolotie\AppData\Local\Кейсистемс\Свод-СМАРТ\ReportManager\SV_0503117M_20160101_3.xlsx</vt:lpwstr>
  </property>
  <property fmtid="{D5CDD505-2E9C-101B-9397-08002B2CF9AE}" pid="3" name="Report Name">
    <vt:lpwstr>C__Users_zabolotie_AppData_Local_Кейсистемс_Свод-СМАРТ_ReportManager_SV_0503117M_20160101_3.xlsx</vt:lpwstr>
  </property>
</Properties>
</file>