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Документ!$A$1:$F$343</definedName>
  </definedNames>
  <calcPr calcId="124519"/>
</workbook>
</file>

<file path=xl/calcChain.xml><?xml version="1.0" encoding="utf-8"?>
<calcChain xmlns="http://schemas.openxmlformats.org/spreadsheetml/2006/main">
  <c r="E84" i="2"/>
  <c r="F83"/>
  <c r="E83" s="1"/>
  <c r="F304"/>
  <c r="F302"/>
  <c r="E302" s="1"/>
  <c r="E303"/>
  <c r="E305"/>
  <c r="E290"/>
  <c r="E288"/>
  <c r="F287"/>
  <c r="E287" s="1"/>
  <c r="F289"/>
  <c r="E289" s="1"/>
  <c r="E243"/>
  <c r="E241"/>
  <c r="F240"/>
  <c r="E240" s="1"/>
  <c r="F242"/>
  <c r="E242" s="1"/>
  <c r="F222"/>
  <c r="F221" s="1"/>
  <c r="E221" s="1"/>
  <c r="E223"/>
  <c r="F82" l="1"/>
  <c r="E82" s="1"/>
  <c r="F239"/>
  <c r="E239" s="1"/>
  <c r="F81"/>
  <c r="E81" s="1"/>
  <c r="F301"/>
  <c r="F286"/>
  <c r="F285" s="1"/>
  <c r="E285" s="1"/>
  <c r="E222"/>
  <c r="E286" l="1"/>
  <c r="F182"/>
  <c r="E182" s="1"/>
  <c r="E183"/>
  <c r="E35"/>
  <c r="F34"/>
  <c r="E34" s="1"/>
  <c r="E28"/>
  <c r="F27"/>
  <c r="E27" s="1"/>
  <c r="D339"/>
  <c r="D338" s="1"/>
  <c r="D337" s="1"/>
  <c r="D335"/>
  <c r="D334" s="1"/>
  <c r="D333" s="1"/>
  <c r="D331"/>
  <c r="D330" s="1"/>
  <c r="D329" s="1"/>
  <c r="D327"/>
  <c r="D326" s="1"/>
  <c r="D325" s="1"/>
  <c r="D322"/>
  <c r="D321" s="1"/>
  <c r="D319"/>
  <c r="D318" s="1"/>
  <c r="D315"/>
  <c r="D314" s="1"/>
  <c r="D313" s="1"/>
  <c r="D311"/>
  <c r="D309"/>
  <c r="D304"/>
  <c r="D298"/>
  <c r="D297" s="1"/>
  <c r="D296" s="1"/>
  <c r="D294"/>
  <c r="D293" s="1"/>
  <c r="D292" s="1"/>
  <c r="D283"/>
  <c r="D282" s="1"/>
  <c r="D281" s="1"/>
  <c r="D279"/>
  <c r="D278" s="1"/>
  <c r="D277" s="1"/>
  <c r="D275"/>
  <c r="D274" s="1"/>
  <c r="D273" s="1"/>
  <c r="D271"/>
  <c r="D270" s="1"/>
  <c r="D269" s="1"/>
  <c r="D267"/>
  <c r="D266" s="1"/>
  <c r="D265" s="1"/>
  <c r="D263"/>
  <c r="D262" s="1"/>
  <c r="D261" s="1"/>
  <c r="D259"/>
  <c r="D258" s="1"/>
  <c r="D257" s="1"/>
  <c r="D254"/>
  <c r="D253" s="1"/>
  <c r="D252" s="1"/>
  <c r="D250"/>
  <c r="D249" s="1"/>
  <c r="D247"/>
  <c r="D246" s="1"/>
  <c r="D237"/>
  <c r="D236" s="1"/>
  <c r="D234"/>
  <c r="D233" s="1"/>
  <c r="D231"/>
  <c r="D229"/>
  <c r="D225"/>
  <c r="D224" s="1"/>
  <c r="D219"/>
  <c r="D218" s="1"/>
  <c r="D216"/>
  <c r="D215" s="1"/>
  <c r="D213"/>
  <c r="D212" s="1"/>
  <c r="D210"/>
  <c r="D208"/>
  <c r="D204"/>
  <c r="D203" s="1"/>
  <c r="D202" s="1"/>
  <c r="D199"/>
  <c r="D198" s="1"/>
  <c r="D197" s="1"/>
  <c r="D195"/>
  <c r="D194" s="1"/>
  <c r="D193" s="1"/>
  <c r="D190"/>
  <c r="D189" s="1"/>
  <c r="D188" s="1"/>
  <c r="D186"/>
  <c r="D185" s="1"/>
  <c r="D184" s="1"/>
  <c r="D180"/>
  <c r="D179" s="1"/>
  <c r="D178" s="1"/>
  <c r="D176"/>
  <c r="D175" s="1"/>
  <c r="D173"/>
  <c r="D171"/>
  <c r="D165"/>
  <c r="D164" s="1"/>
  <c r="D163" s="1"/>
  <c r="D161"/>
  <c r="D160" s="1"/>
  <c r="D159" s="1"/>
  <c r="D155"/>
  <c r="D154" s="1"/>
  <c r="D153" s="1"/>
  <c r="D151"/>
  <c r="D150" s="1"/>
  <c r="D149" s="1"/>
  <c r="D147"/>
  <c r="D146" s="1"/>
  <c r="D145" s="1"/>
  <c r="D143"/>
  <c r="D142" s="1"/>
  <c r="D140"/>
  <c r="D138"/>
  <c r="D136"/>
  <c r="D131"/>
  <c r="D130" s="1"/>
  <c r="D129" s="1"/>
  <c r="D127"/>
  <c r="D126" s="1"/>
  <c r="D125" s="1"/>
  <c r="D123"/>
  <c r="D122" s="1"/>
  <c r="D121" s="1"/>
  <c r="D119"/>
  <c r="D117"/>
  <c r="D111"/>
  <c r="D110" s="1"/>
  <c r="D108"/>
  <c r="D107" s="1"/>
  <c r="D103"/>
  <c r="D102" s="1"/>
  <c r="D101" s="1"/>
  <c r="D100" s="1"/>
  <c r="D98"/>
  <c r="D97" s="1"/>
  <c r="D95"/>
  <c r="D94" s="1"/>
  <c r="D92"/>
  <c r="D91" s="1"/>
  <c r="D88"/>
  <c r="D87" s="1"/>
  <c r="D86" s="1"/>
  <c r="D79"/>
  <c r="D78" s="1"/>
  <c r="D75"/>
  <c r="D73"/>
  <c r="D71"/>
  <c r="D68"/>
  <c r="D67" s="1"/>
  <c r="D65"/>
  <c r="D64" s="1"/>
  <c r="D61"/>
  <c r="D60" s="1"/>
  <c r="D59" s="1"/>
  <c r="D56"/>
  <c r="D55" s="1"/>
  <c r="D53"/>
  <c r="D51"/>
  <c r="D49"/>
  <c r="D44"/>
  <c r="D43" s="1"/>
  <c r="D41"/>
  <c r="D40" s="1"/>
  <c r="D36"/>
  <c r="D33" s="1"/>
  <c r="D31"/>
  <c r="D30" s="1"/>
  <c r="D25"/>
  <c r="D24" s="1"/>
  <c r="D23" s="1"/>
  <c r="D21"/>
  <c r="D20" s="1"/>
  <c r="D19" s="1"/>
  <c r="D16"/>
  <c r="D15" s="1"/>
  <c r="D14" s="1"/>
  <c r="D12"/>
  <c r="D11" s="1"/>
  <c r="D10" s="1"/>
  <c r="E120"/>
  <c r="F119"/>
  <c r="E119" s="1"/>
  <c r="E112"/>
  <c r="F111"/>
  <c r="F110" s="1"/>
  <c r="D245" l="1"/>
  <c r="D244" s="1"/>
  <c r="D207"/>
  <c r="D206" s="1"/>
  <c r="D116"/>
  <c r="D115" s="1"/>
  <c r="D114" s="1"/>
  <c r="D113" s="1"/>
  <c r="D90"/>
  <c r="D85" s="1"/>
  <c r="D135"/>
  <c r="D134" s="1"/>
  <c r="D133" s="1"/>
  <c r="D301"/>
  <c r="D300" s="1"/>
  <c r="E304"/>
  <c r="D70"/>
  <c r="D63" s="1"/>
  <c r="D58" s="1"/>
  <c r="D228"/>
  <c r="D227" s="1"/>
  <c r="D308"/>
  <c r="D307" s="1"/>
  <c r="D48"/>
  <c r="D47" s="1"/>
  <c r="D46" s="1"/>
  <c r="D39"/>
  <c r="D38" s="1"/>
  <c r="D29"/>
  <c r="D18" s="1"/>
  <c r="D170"/>
  <c r="D169" s="1"/>
  <c r="D168" s="1"/>
  <c r="D317"/>
  <c r="D9"/>
  <c r="D106"/>
  <c r="D105" s="1"/>
  <c r="D324"/>
  <c r="D192"/>
  <c r="D256"/>
  <c r="D158"/>
  <c r="E110"/>
  <c r="E111"/>
  <c r="E320"/>
  <c r="F319"/>
  <c r="F318" s="1"/>
  <c r="E318" s="1"/>
  <c r="E232"/>
  <c r="F231"/>
  <c r="E231" s="1"/>
  <c r="F210"/>
  <c r="E174"/>
  <c r="F173"/>
  <c r="E173" s="1"/>
  <c r="E99"/>
  <c r="E96"/>
  <c r="F98"/>
  <c r="F97" s="1"/>
  <c r="F95"/>
  <c r="F94" s="1"/>
  <c r="E340"/>
  <c r="E336"/>
  <c r="E332"/>
  <c r="E328"/>
  <c r="E323"/>
  <c r="E316"/>
  <c r="E312"/>
  <c r="E310"/>
  <c r="E306"/>
  <c r="E299"/>
  <c r="E295"/>
  <c r="E284"/>
  <c r="E280"/>
  <c r="E276"/>
  <c r="E272"/>
  <c r="E268"/>
  <c r="E264"/>
  <c r="E260"/>
  <c r="E255"/>
  <c r="E251"/>
  <c r="E248"/>
  <c r="E238"/>
  <c r="E235"/>
  <c r="E230"/>
  <c r="E226"/>
  <c r="E220"/>
  <c r="E217"/>
  <c r="E214"/>
  <c r="E209"/>
  <c r="E205"/>
  <c r="E200"/>
  <c r="E196"/>
  <c r="E191"/>
  <c r="E187"/>
  <c r="E181"/>
  <c r="E177"/>
  <c r="E172"/>
  <c r="E166"/>
  <c r="E162"/>
  <c r="E156"/>
  <c r="E152"/>
  <c r="E148"/>
  <c r="E144"/>
  <c r="E141"/>
  <c r="E139"/>
  <c r="E137"/>
  <c r="E132"/>
  <c r="E128"/>
  <c r="E124"/>
  <c r="E118"/>
  <c r="E109"/>
  <c r="E104"/>
  <c r="E93"/>
  <c r="E89"/>
  <c r="E80"/>
  <c r="E77"/>
  <c r="E76"/>
  <c r="E74"/>
  <c r="E72"/>
  <c r="E69"/>
  <c r="E66"/>
  <c r="E62"/>
  <c r="E57"/>
  <c r="E54"/>
  <c r="E52"/>
  <c r="E50"/>
  <c r="E45"/>
  <c r="E42"/>
  <c r="E37"/>
  <c r="E32"/>
  <c r="E26"/>
  <c r="E22"/>
  <c r="E17"/>
  <c r="E13"/>
  <c r="F73"/>
  <c r="F75"/>
  <c r="F65"/>
  <c r="F64" s="1"/>
  <c r="F68"/>
  <c r="F67" s="1"/>
  <c r="F41"/>
  <c r="F40" s="1"/>
  <c r="D291" l="1"/>
  <c r="D201"/>
  <c r="D167"/>
  <c r="D8"/>
  <c r="E40"/>
  <c r="E97"/>
  <c r="E73"/>
  <c r="E319"/>
  <c r="E98"/>
  <c r="E95"/>
  <c r="E67"/>
  <c r="E68"/>
  <c r="E75"/>
  <c r="E94"/>
  <c r="E41"/>
  <c r="E65"/>
  <c r="E64"/>
  <c r="D341" l="1"/>
  <c r="F339"/>
  <c r="F335"/>
  <c r="E335" s="1"/>
  <c r="F331"/>
  <c r="F327"/>
  <c r="E327" s="1"/>
  <c r="F294"/>
  <c r="F298"/>
  <c r="F309"/>
  <c r="E309" s="1"/>
  <c r="F311"/>
  <c r="E311" s="1"/>
  <c r="F315"/>
  <c r="F322"/>
  <c r="F259"/>
  <c r="F263"/>
  <c r="F267"/>
  <c r="E267" s="1"/>
  <c r="F271"/>
  <c r="E271" s="1"/>
  <c r="F275"/>
  <c r="F279"/>
  <c r="F283"/>
  <c r="E283" s="1"/>
  <c r="F247"/>
  <c r="F250"/>
  <c r="F254"/>
  <c r="F237"/>
  <c r="F234"/>
  <c r="F229"/>
  <c r="F228" s="1"/>
  <c r="F225"/>
  <c r="F219"/>
  <c r="F216"/>
  <c r="F213"/>
  <c r="F208"/>
  <c r="F207" s="1"/>
  <c r="F204"/>
  <c r="F171"/>
  <c r="F170" s="1"/>
  <c r="F176"/>
  <c r="F180"/>
  <c r="F179" s="1"/>
  <c r="F186"/>
  <c r="F190"/>
  <c r="F195"/>
  <c r="E195" s="1"/>
  <c r="F199"/>
  <c r="F161"/>
  <c r="F165"/>
  <c r="F155"/>
  <c r="E155" s="1"/>
  <c r="F151"/>
  <c r="F147"/>
  <c r="F136"/>
  <c r="E136" s="1"/>
  <c r="F138"/>
  <c r="E138" s="1"/>
  <c r="F140"/>
  <c r="E140" s="1"/>
  <c r="F143"/>
  <c r="F117"/>
  <c r="F116" s="1"/>
  <c r="F123"/>
  <c r="F127"/>
  <c r="E127" s="1"/>
  <c r="F131"/>
  <c r="F108"/>
  <c r="F103"/>
  <c r="F88"/>
  <c r="F92"/>
  <c r="F61"/>
  <c r="F71"/>
  <c r="F79"/>
  <c r="F56"/>
  <c r="F49"/>
  <c r="E49" s="1"/>
  <c r="F51"/>
  <c r="E51" s="1"/>
  <c r="F53"/>
  <c r="E53" s="1"/>
  <c r="F44"/>
  <c r="F21"/>
  <c r="F25"/>
  <c r="F24" s="1"/>
  <c r="F31"/>
  <c r="F36"/>
  <c r="F33" s="1"/>
  <c r="F16"/>
  <c r="F12"/>
  <c r="F334" l="1"/>
  <c r="E334" s="1"/>
  <c r="F194"/>
  <c r="E194" s="1"/>
  <c r="F300"/>
  <c r="E300" s="1"/>
  <c r="F126"/>
  <c r="E126" s="1"/>
  <c r="F270"/>
  <c r="E270" s="1"/>
  <c r="F11"/>
  <c r="E12"/>
  <c r="F43"/>
  <c r="E43" s="1"/>
  <c r="E44"/>
  <c r="F70"/>
  <c r="E71"/>
  <c r="F130"/>
  <c r="E131"/>
  <c r="F189"/>
  <c r="E190"/>
  <c r="E207"/>
  <c r="E208"/>
  <c r="F233"/>
  <c r="E233" s="1"/>
  <c r="E234"/>
  <c r="F154"/>
  <c r="F282"/>
  <c r="F266"/>
  <c r="F107"/>
  <c r="F106" s="1"/>
  <c r="E108"/>
  <c r="F142"/>
  <c r="E142" s="1"/>
  <c r="E143"/>
  <c r="F203"/>
  <c r="E204"/>
  <c r="E228"/>
  <c r="E229"/>
  <c r="F314"/>
  <c r="E315"/>
  <c r="F293"/>
  <c r="E294"/>
  <c r="F55"/>
  <c r="E55" s="1"/>
  <c r="E56"/>
  <c r="F150"/>
  <c r="E151"/>
  <c r="E170"/>
  <c r="E171"/>
  <c r="F87"/>
  <c r="E88"/>
  <c r="F122"/>
  <c r="E123"/>
  <c r="F146"/>
  <c r="E147"/>
  <c r="F175"/>
  <c r="E175" s="1"/>
  <c r="E176"/>
  <c r="F218"/>
  <c r="E218" s="1"/>
  <c r="E219"/>
  <c r="F249"/>
  <c r="E249" s="1"/>
  <c r="E250"/>
  <c r="F258"/>
  <c r="E259"/>
  <c r="E301"/>
  <c r="E33"/>
  <c r="E36"/>
  <c r="F91"/>
  <c r="F90" s="1"/>
  <c r="E92"/>
  <c r="F160"/>
  <c r="E161"/>
  <c r="E180"/>
  <c r="F215"/>
  <c r="E215" s="1"/>
  <c r="E216"/>
  <c r="F253"/>
  <c r="E254"/>
  <c r="F274"/>
  <c r="E275"/>
  <c r="F262"/>
  <c r="E263"/>
  <c r="F330"/>
  <c r="E331"/>
  <c r="F20"/>
  <c r="E21"/>
  <c r="F338"/>
  <c r="E339"/>
  <c r="E25"/>
  <c r="F102"/>
  <c r="E103"/>
  <c r="E117"/>
  <c r="F224"/>
  <c r="E225"/>
  <c r="F246"/>
  <c r="E246" s="1"/>
  <c r="E247"/>
  <c r="F321"/>
  <c r="F317" s="1"/>
  <c r="E322"/>
  <c r="F297"/>
  <c r="E298"/>
  <c r="F30"/>
  <c r="E30" s="1"/>
  <c r="E31"/>
  <c r="F198"/>
  <c r="E199"/>
  <c r="F15"/>
  <c r="E16"/>
  <c r="F60"/>
  <c r="E61"/>
  <c r="F164"/>
  <c r="E165"/>
  <c r="F185"/>
  <c r="E186"/>
  <c r="F212"/>
  <c r="E212" s="1"/>
  <c r="E213"/>
  <c r="F236"/>
  <c r="E236" s="1"/>
  <c r="E237"/>
  <c r="F278"/>
  <c r="E279"/>
  <c r="F326"/>
  <c r="F78"/>
  <c r="E78" s="1"/>
  <c r="E79"/>
  <c r="F48"/>
  <c r="F308"/>
  <c r="F135"/>
  <c r="F39" l="1"/>
  <c r="E39" s="1"/>
  <c r="F193"/>
  <c r="E193" s="1"/>
  <c r="F227"/>
  <c r="E227" s="1"/>
  <c r="E224"/>
  <c r="F206"/>
  <c r="E206" s="1"/>
  <c r="F333"/>
  <c r="E333" s="1"/>
  <c r="F63"/>
  <c r="E63" s="1"/>
  <c r="F125"/>
  <c r="E125" s="1"/>
  <c r="F245"/>
  <c r="E245" s="1"/>
  <c r="F269"/>
  <c r="E269" s="1"/>
  <c r="F169"/>
  <c r="E169" s="1"/>
  <c r="E317"/>
  <c r="E321"/>
  <c r="F129"/>
  <c r="E129" s="1"/>
  <c r="E130"/>
  <c r="F10"/>
  <c r="E11"/>
  <c r="F307"/>
  <c r="E307" s="1"/>
  <c r="E308"/>
  <c r="F163"/>
  <c r="E163" s="1"/>
  <c r="E164"/>
  <c r="F337"/>
  <c r="E337" s="1"/>
  <c r="E338"/>
  <c r="F188"/>
  <c r="E188" s="1"/>
  <c r="E189"/>
  <c r="F134"/>
  <c r="E135"/>
  <c r="F277"/>
  <c r="E277" s="1"/>
  <c r="E278"/>
  <c r="F14"/>
  <c r="E14" s="1"/>
  <c r="E15"/>
  <c r="F296"/>
  <c r="E296" s="1"/>
  <c r="E297"/>
  <c r="F23"/>
  <c r="E23" s="1"/>
  <c r="E24"/>
  <c r="F252"/>
  <c r="E252" s="1"/>
  <c r="E253"/>
  <c r="F149"/>
  <c r="E149" s="1"/>
  <c r="E150"/>
  <c r="F313"/>
  <c r="E313" s="1"/>
  <c r="E314"/>
  <c r="F281"/>
  <c r="E281" s="1"/>
  <c r="E282"/>
  <c r="E266"/>
  <c r="F265"/>
  <c r="E265" s="1"/>
  <c r="E70"/>
  <c r="F197"/>
  <c r="E198"/>
  <c r="F115"/>
  <c r="E116"/>
  <c r="F261"/>
  <c r="E261" s="1"/>
  <c r="E262"/>
  <c r="F121"/>
  <c r="E121" s="1"/>
  <c r="E122"/>
  <c r="F153"/>
  <c r="E153" s="1"/>
  <c r="E154"/>
  <c r="F184"/>
  <c r="E184" s="1"/>
  <c r="E185"/>
  <c r="F329"/>
  <c r="E329" s="1"/>
  <c r="E330"/>
  <c r="F159"/>
  <c r="E160"/>
  <c r="F145"/>
  <c r="E145" s="1"/>
  <c r="E146"/>
  <c r="F47"/>
  <c r="E48"/>
  <c r="F325"/>
  <c r="E326"/>
  <c r="F59"/>
  <c r="E60"/>
  <c r="F101"/>
  <c r="E102"/>
  <c r="F19"/>
  <c r="E19" s="1"/>
  <c r="E20"/>
  <c r="F273"/>
  <c r="E273" s="1"/>
  <c r="E274"/>
  <c r="F178"/>
  <c r="E178" s="1"/>
  <c r="E179"/>
  <c r="E90"/>
  <c r="E91"/>
  <c r="F257"/>
  <c r="E258"/>
  <c r="F86"/>
  <c r="E87"/>
  <c r="F292"/>
  <c r="E293"/>
  <c r="F202"/>
  <c r="E202" s="1"/>
  <c r="E203"/>
  <c r="E107"/>
  <c r="F29"/>
  <c r="F58" l="1"/>
  <c r="E58" s="1"/>
  <c r="F38"/>
  <c r="E38" s="1"/>
  <c r="F256"/>
  <c r="E256" s="1"/>
  <c r="F244"/>
  <c r="E244" s="1"/>
  <c r="F85"/>
  <c r="E85" s="1"/>
  <c r="E292"/>
  <c r="F291"/>
  <c r="E291" s="1"/>
  <c r="E197"/>
  <c r="F192"/>
  <c r="E192" s="1"/>
  <c r="F133"/>
  <c r="E133" s="1"/>
  <c r="E134"/>
  <c r="E10"/>
  <c r="F9"/>
  <c r="F168"/>
  <c r="E325"/>
  <c r="F324"/>
  <c r="E324" s="1"/>
  <c r="F18"/>
  <c r="E18" s="1"/>
  <c r="E29"/>
  <c r="E257"/>
  <c r="E59"/>
  <c r="E115"/>
  <c r="F114"/>
  <c r="F105"/>
  <c r="E105" s="1"/>
  <c r="E106"/>
  <c r="E86"/>
  <c r="F100"/>
  <c r="E100" s="1"/>
  <c r="E101"/>
  <c r="F46"/>
  <c r="E46" s="1"/>
  <c r="E47"/>
  <c r="E159"/>
  <c r="F158"/>
  <c r="F201"/>
  <c r="E201" s="1"/>
  <c r="E158" l="1"/>
  <c r="F157"/>
  <c r="E157" s="1"/>
  <c r="F113"/>
  <c r="E113" s="1"/>
  <c r="E114"/>
  <c r="E9"/>
  <c r="F8"/>
  <c r="E168"/>
  <c r="F167"/>
  <c r="E167" s="1"/>
  <c r="E8" l="1"/>
  <c r="F341"/>
  <c r="E341" s="1"/>
</calcChain>
</file>

<file path=xl/sharedStrings.xml><?xml version="1.0" encoding="utf-8"?>
<sst xmlns="http://schemas.openxmlformats.org/spreadsheetml/2006/main" count="868" uniqueCount="351">
  <si>
    <t>Наименование</t>
  </si>
  <si>
    <t>Целевая статья</t>
  </si>
  <si>
    <t>Группы и подгруппы видов расходов</t>
  </si>
  <si>
    <t>Муниципальная программа "Обеспечение доступным и комфортным жильем, коммунальными услугами населения и благоустройство территорий Людиновского района"</t>
  </si>
  <si>
    <t>05 0 00 00000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</si>
  <si>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</si>
  <si>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05 2 00 00000</t>
  </si>
  <si>
    <t>Основное мероприятие "Развитие инфраструктуры для обеспечения природным газом потребителей Людиновского района"</t>
  </si>
  <si>
    <t>05 2 01 00000</t>
  </si>
  <si>
    <t>Ремонт и обслуживание газопроводов на территории городского поселения</t>
  </si>
  <si>
    <t>05 2 01 03000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</si>
  <si>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</si>
  <si>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</si>
  <si>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</si>
  <si>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</si>
  <si>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семей"</t>
  </si>
  <si>
    <t>05 2 02 00000</t>
  </si>
  <si>
    <t>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</t>
  </si>
  <si>
    <t>05 2 02 01000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</si>
  <si>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</si>
  <si>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05 3 00 00000</t>
  </si>
  <si>
    <t>Основное мероприятие "Проведение капитального ремонта общего имущества в МКД в рамках целевой программы Фонда капитального ремонта МКД Калужской области"</t>
  </si>
  <si>
    <t>05 3 01 00000</t>
  </si>
  <si>
    <t>Проведение обследования МКД для признания их аварийными, подлежащими капитальному ремонту</t>
  </si>
  <si>
    <t>05 3 01 02000</t>
  </si>
  <si>
    <t>Основное мероприятие "Взносы в Фонд капитального ремонта МКД Калужской области"</t>
  </si>
  <si>
    <t>05 3 02 00000</t>
  </si>
  <si>
    <t>Взносы в Фонд капитального ремонта МКД Калужской области</t>
  </si>
  <si>
    <t>05 3 02 01000</t>
  </si>
  <si>
    <t>Иные бюджетные ассигнования</t>
  </si>
  <si>
    <t>800</t>
  </si>
  <si>
    <t>Уплата налогов, сборов и иных платежей</t>
  </si>
  <si>
    <t>850</t>
  </si>
  <si>
    <t>05 3 04 00000</t>
  </si>
  <si>
    <t>Ремонт и содержание освободившихся жилых помещений, находящихся в муниципальной собственности</t>
  </si>
  <si>
    <t>05 3 04 01000</t>
  </si>
  <si>
    <t>Оплата жилищно-коммунальных платежей в освободившихся жилых помещениях, находящихся в муниципальной собственности</t>
  </si>
  <si>
    <t>05 3 04 02000</t>
  </si>
  <si>
    <t>Подпрограмма "Обеспечение жильем молодых семей в городском поселении "Город Людиново"</t>
  </si>
  <si>
    <t>05 4 00 00000</t>
  </si>
  <si>
    <t>Основное мероприятие "Предоставление социальных выплат молодым семьям - участникам подпрограммы"</t>
  </si>
  <si>
    <t>05 4 01 00000</t>
  </si>
  <si>
    <t>Реализация мероприятий по обеспечению жильем молодых семей</t>
  </si>
  <si>
    <t>05 4 01 L4970</t>
  </si>
  <si>
    <t>Социальное обеспечение и иные выплаты населению</t>
  </si>
  <si>
    <t>300</t>
  </si>
  <si>
    <t>Иные выплаты населению</t>
  </si>
  <si>
    <t>360</t>
  </si>
  <si>
    <t>Подпрограмма "Развитие МКУ "Людиновская служба заказчика"</t>
  </si>
  <si>
    <t>05 5 00 00000</t>
  </si>
  <si>
    <t>Основное мероприятие "Организация деятельности МКУ "Людиновская служба заказчика"</t>
  </si>
  <si>
    <t>05 5 01 00000</t>
  </si>
  <si>
    <t>Организация деятельности работы МКУ "Людиновская служба заказчика"</t>
  </si>
  <si>
    <t>05 5 01 01110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</si>
  <si>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</si>
  <si>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</si>
  <si>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</si>
  <si>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</si>
  <si>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</si>
  <si>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05 5 01 01120</t>
  </si>
  <si>
    <t>Подпрограмма "Благоустройство территорий муниципального района"</t>
  </si>
  <si>
    <t>05 6 00 00000</t>
  </si>
  <si>
    <t>Основное мероприятие "Организация похоронного дела, содержание кладбищ"</t>
  </si>
  <si>
    <t>05 6 07 00000</t>
  </si>
  <si>
    <t>Организация похоронного дела, содержание кладбищ</t>
  </si>
  <si>
    <t>05 6 07 01000</t>
  </si>
  <si>
    <t>Основное мероприятие "Прочие мероприятия"</t>
  </si>
  <si>
    <t>05 6 08 00000</t>
  </si>
  <si>
    <t>Прочие мероприятия</t>
  </si>
  <si>
    <t>05 6 08 01000</t>
  </si>
  <si>
    <t>Капитальный ремонт индивидуальных жилых домов ветеранов ВОВ</t>
  </si>
  <si>
    <t>05 6 08 S3190</t>
  </si>
  <si>
    <t>Подпрограмма "Переселение граждан из аварийного жилищного фонда на территории городского поселения "Город Людиново"</t>
  </si>
  <si>
    <t>05 7 00 00000</t>
  </si>
  <si>
    <t>Основное мероприятие "Выплата денежного возмещения за изымаемые жилые помещения"</t>
  </si>
  <si>
    <t>05 7 01 00000</t>
  </si>
  <si>
    <t>Выплата денежного возмещения за изымаемые жилые помещения</t>
  </si>
  <si>
    <t>05 7 01 01000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</si>
  <si>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</si>
  <si>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</si>
  <si>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</si>
  <si>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</si>
  <si>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"Обеспечение устойчивого сокращения непригодного для проживания жилищного фонда"</t>
  </si>
  <si>
    <t>05 7 F3 00000</t>
  </si>
  <si>
    <t>Расходы на переселение граждан из аварийного жилищного фонда за счет средств областного бюджета</t>
  </si>
  <si>
    <t>05 7 F3 67484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</si>
  <si>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</si>
  <si>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05 8 00 00000</t>
  </si>
  <si>
    <t>Основное мероприятие "Приобретение жилья отдельным категориям граждан"</t>
  </si>
  <si>
    <t>05 8 01 00000</t>
  </si>
  <si>
    <t>Приобретение жилья отдельным категориям граждан</t>
  </si>
  <si>
    <t>05 8 01 01000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</si>
  <si>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</si>
  <si>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</si>
  <si>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</si>
  <si>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</si>
  <si>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</si>
  <si>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</si>
  <si>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</si>
  <si>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</si>
  <si>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</si>
  <si>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</si>
  <si>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Гражданская оборона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</si>
  <si>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</si>
  <si>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</si>
  <si>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</si>
  <si>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</si>
  <si>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</si>
  <si>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</si>
  <si>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</si>
  <si>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</si>
  <si>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</si>
  <si>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</si>
  <si>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</si>
  <si>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</si>
  <si>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</si>
  <si>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</si>
  <si>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</si>
  <si>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</si>
  <si>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</si>
  <si>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</si>
  <si>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</si>
  <si>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</si>
  <si>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</si>
  <si>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</si>
  <si>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</si>
  <si>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</si>
  <si>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</si>
  <si>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</si>
  <si>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</si>
  <si>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</si>
  <si>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</si>
  <si>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</si>
  <si>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</si>
  <si>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 в Людиновском районе"</t>
  </si>
  <si>
    <t>15 1 00 00000</t>
  </si>
  <si>
    <t>Основное мероприятие "Направление средств бюджета на оплату выполнения работ, связанных с осуществлением регулярных перевозок по регулируемым тарифам по городским маршрутам в границах МР "Город Людиново и Людиновский район"</t>
  </si>
  <si>
    <t>15 1 05 00000</t>
  </si>
  <si>
    <t>Направление средств бюджета на оплату выполнения работ, связанных с осуществлением регулярных перевозок по регулируемым тарифам по городским маршрутам в границах МР "Город Людиново и Людиновский район</t>
  </si>
  <si>
    <t>15 1 05 01000</t>
  </si>
  <si>
    <t>Основное мероприятие "Обеспечение исполнения законодательства РФ в области организации перевозок"</t>
  </si>
  <si>
    <t>15 1 07 00000</t>
  </si>
  <si>
    <t>Обеспечение исполнения законодательства РФ в области организации перевозок</t>
  </si>
  <si>
    <t>15 1 07 02000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</si>
  <si>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</si>
  <si>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</si>
  <si>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</si>
  <si>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</si>
  <si>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</si>
  <si>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</si>
  <si>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</si>
  <si>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</si>
  <si>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Реализация мероприятий по осуществлению дорожной деятельности</t>
  </si>
  <si>
    <t>24 1 01 S5000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</si>
  <si>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</si>
  <si>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</si>
  <si>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24 1 03 01300</t>
  </si>
  <si>
    <t>Основное мероприятие "Оформление земельных участков под дорогами"</t>
  </si>
  <si>
    <t>24 1 06 00000</t>
  </si>
  <si>
    <t>Паспортизация автомобильных дорог общего пользования местного значения на территории Людиновского района</t>
  </si>
  <si>
    <t>24 1 06 01000</t>
  </si>
  <si>
    <t>Основное мероприятие "Разработка ПСД, диагностика, текущий ремонт и содержание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</si>
  <si>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</si>
  <si>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</si>
  <si>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</si>
  <si>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</si>
  <si>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</si>
  <si>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</si>
  <si>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</si>
  <si>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</si>
  <si>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</si>
  <si>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</si>
  <si>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</si>
  <si>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</si>
  <si>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</si>
  <si>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</si>
  <si>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</si>
  <si>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</si>
  <si>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</si>
  <si>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</si>
  <si>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</si>
  <si>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</si>
  <si>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Реконструкция, теплоизоляция и ремонт тепловых сетей с применением современных технологий, материалов, антитеррористических мероприятий</t>
  </si>
  <si>
    <t>30 0 02 01010</t>
  </si>
  <si>
    <t>Проведение мероприятий по модернизации системы отопления городской бани по ул. 20 лет Октября</t>
  </si>
  <si>
    <t>30 0 02 01020</t>
  </si>
  <si>
    <t>30 0 02 01040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</si>
  <si>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</si>
  <si>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30 0 02 01060</t>
  </si>
  <si>
    <t>Мероприятия, направленные на энергосбережение и повышение энергоэффективности в Калужской области</t>
  </si>
  <si>
    <t>30 0 02 S9110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</si>
  <si>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</si>
  <si>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</si>
  <si>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</si>
  <si>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30 0 03 01010</t>
  </si>
  <si>
    <t>Оплата за потребленные энергоресурсы (газ-Вечный огонь, муниципальный жилой фонд)</t>
  </si>
  <si>
    <t>30 0 03 01020</t>
  </si>
  <si>
    <t>Оплата по энергосервисному контракту по содержанию и ремонту уличного освещения</t>
  </si>
  <si>
    <t>30 0 03 01030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</si>
  <si>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</si>
  <si>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</si>
  <si>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</si>
  <si>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</si>
  <si>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</si>
  <si>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</si>
  <si>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</si>
  <si>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</si>
  <si>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</si>
  <si>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</si>
  <si>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</si>
  <si>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</si>
  <si>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</si>
  <si>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38 0 04 00000</t>
  </si>
  <si>
    <t>38 0 04 01000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</si>
  <si>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</si>
  <si>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</si>
  <si>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</si>
  <si>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</si>
  <si>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38 0 08 00000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</si>
  <si>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</si>
  <si>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</si>
  <si>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</si>
  <si>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</si>
  <si>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</si>
  <si>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</si>
  <si>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</si>
  <si>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</si>
  <si>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</si>
  <si>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</si>
  <si>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</si>
  <si>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</si>
  <si>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</si>
  <si>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Основное мероприятие "Расходы в рамках проведения процедуры банкротства"</t>
  </si>
  <si>
    <t>38 0 16 00000</t>
  </si>
  <si>
    <t>Расходы в рамках проведения процедуры банкротства</t>
  </si>
  <si>
    <t>38 0 16 01000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</si>
  <si>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</si>
  <si>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</si>
  <si>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</si>
  <si>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</si>
  <si>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</si>
  <si>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</si>
  <si>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</si>
  <si>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</si>
  <si>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</si>
  <si>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</si>
  <si>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</si>
  <si>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</si>
  <si>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</si>
  <si>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</si>
  <si>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</si>
  <si>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</si>
  <si>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</si>
  <si>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</si>
  <si>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</si>
  <si>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</si>
  <si>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</si>
  <si>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</si>
  <si>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</si>
  <si>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</si>
  <si>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</si>
  <si>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</si>
  <si>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</si>
  <si>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</si>
  <si>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</si>
  <si>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</si>
  <si>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</si>
  <si>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</si>
  <si>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</si>
  <si>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</si>
  <si>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</si>
  <si>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</si>
  <si>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</si>
  <si>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</si>
  <si>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</si>
  <si>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</si>
  <si>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</si>
  <si>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</si>
  <si>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</si>
  <si>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</si>
  <si>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</si>
  <si>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</si>
  <si>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</si>
  <si>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</si>
  <si>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Всего</t>
  </si>
  <si>
    <t>Распределение бюджетных ассигнований бюджета городского поселения "Город Людиново"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</si>
  <si>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</si>
  <si>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</si>
  <si>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05 9 00 00000</t>
  </si>
  <si>
    <t>05 9 01 00000</t>
  </si>
  <si>
    <t>05 9 01 01000</t>
  </si>
  <si>
    <t>Содержание автомобильных дорог общего пользования (подсыпка автомобильных дорог города Людиново щебнем)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</si>
  <si>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</si>
  <si>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</si>
  <si>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Бюджетные ассигнования на 2022 год</t>
  </si>
  <si>
    <t>320</t>
  </si>
  <si>
    <t>Социальные выплаты гражданам, кроме публичных нормативных социальных выплат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</si>
  <si>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</si>
  <si>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</si>
  <si>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31 0 F2 55550</t>
  </si>
  <si>
    <t xml:space="preserve">Реализация программ формирования современной городской среды 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</si>
  <si>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</si>
  <si>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880</t>
  </si>
  <si>
    <t>Специальные расходы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</si>
  <si>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</si>
  <si>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</si>
  <si>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Предоставление социальных выплат молодым семьям (средства местного бюджета)</t>
  </si>
  <si>
    <t>Социальное обеспечение и иные выплаты  населению</t>
  </si>
  <si>
    <t>05 4 01 01000</t>
  </si>
  <si>
    <t>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</si>
  <si>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</si>
  <si>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</si>
  <si>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</si>
  <si>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05 6 08 00270</t>
  </si>
  <si>
    <t>05 6 08 00560</t>
  </si>
  <si>
    <t>Исполнение судебных актов</t>
  </si>
  <si>
    <t>830</t>
  </si>
  <si>
    <t>Уточненные бюджетные ассигнования на 2022 год</t>
  </si>
  <si>
    <t>+, -</t>
  </si>
  <si>
    <t>Расходы на переселение граждан из аварийного жилищного фонда за счет средств местного бюджета</t>
  </si>
  <si>
    <t>Расходы на переселение граждан из аварийного жилищного фонда за счет средств поступивших от Фонда содействия реформированию жилищно-коммунального хозяйства</t>
  </si>
  <si>
    <t>05 7 F3 67483</t>
  </si>
  <si>
    <t>05 7 F3 6748S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</si>
  <si>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</si>
  <si>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51 0 21 00240</t>
  </si>
  <si>
    <t>Субсидия МБУ "Агентство "Мой город" на выполнение муниципального задания</t>
  </si>
  <si>
    <t>Субсидии бюджетным  учреждениям</t>
  </si>
  <si>
    <t>05 9 01 02000</t>
  </si>
  <si>
    <t>610</t>
  </si>
  <si>
    <t>(в рублях)</t>
  </si>
  <si>
    <t>Подпрограмма "Развитие организаций жилищно-коммунального хозяйства"</t>
  </si>
  <si>
    <t>Основное мероприятие "Ремонт и содержание  жилых помещений, находящихся в муниципальной собственности, ремонт МКД"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</si>
  <si>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</si>
  <si>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30 0 02 86060</t>
  </si>
  <si>
    <t>30 0 03 05000</t>
  </si>
  <si>
    <t>Основное мероприятие "Работы на проведение технического обследования и экспертизы"</t>
  </si>
  <si>
    <t>Работы на проведение технического обследования и экспертизы</t>
  </si>
  <si>
    <t>38 0 19 00000</t>
  </si>
  <si>
    <t>38 0 19 01000</t>
  </si>
  <si>
    <t>870</t>
  </si>
  <si>
    <t>Резервные средства</t>
  </si>
  <si>
    <t>Основное мероприятие "Субсидия на увеличение уставного фонда МУП"ЖКС"</t>
  </si>
  <si>
    <t>Субсидия на увеличение уставного фонда МУП"ЖКС"</t>
  </si>
  <si>
    <t>Бюджетные инвестиции иным юридическим лицам</t>
  </si>
  <si>
    <t>05 6 09 00000</t>
  </si>
  <si>
    <t>05 6 09 01000</t>
  </si>
  <si>
    <t>450</t>
  </si>
  <si>
    <t>Корректировка, актуализация схемы теплоснабжения г. Людиново</t>
  </si>
  <si>
    <t>Устройство, реконструкция сетей уличного освещения в г. Людиново, прокладка электрических сетей на образованных улицах</t>
  </si>
  <si>
    <t>Мероприятия, направленные на устранение аварийных ситуаций в связи с исполнением судебных решений</t>
  </si>
  <si>
    <t xml:space="preserve">Приложение № 10                                                                                                                            к решению Городской Думы "О внесении изменений в решение Городской Думы  городского поселения "Город Людиново" от 24 декабря 2021 года № 72-р "О бюджете городского поселения "Город Людиново" на 2022 год и на плановый период 2023 и 2024 годов"                                                                                                                                                         от 23.12.2022 №107-р 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</si>
</sst>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13" fillId="0" borderId="2">
      <alignment vertical="top" wrapText="1"/>
    </xf>
  </cellStyleXfs>
  <cellXfs count="5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9" fillId="4" borderId="1" xfId="0" applyFont="1" applyFill="1" applyBorder="1"/>
    <xf numFmtId="0" fontId="11" fillId="4" borderId="1" xfId="0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8" fillId="0" borderId="2" xfId="7" applyNumberFormat="1" applyFont="1" applyAlignment="1" applyProtection="1">
      <alignment horizontal="center" vertical="top" shrinkToFit="1"/>
    </xf>
    <xf numFmtId="49" fontId="3" fillId="0" borderId="2" xfId="8" applyNumberFormat="1" applyFont="1" applyAlignment="1" applyProtection="1">
      <alignment horizontal="left" vertical="top" wrapText="1"/>
    </xf>
    <xf numFmtId="49" fontId="3" fillId="0" borderId="2" xfId="9" applyNumberFormat="1" applyFont="1" applyAlignment="1" applyProtection="1">
      <alignment horizontal="center" vertical="top" wrapText="1"/>
    </xf>
    <xf numFmtId="4" fontId="3" fillId="2" borderId="2" xfId="10" applyNumberFormat="1" applyFont="1" applyAlignment="1" applyProtection="1">
      <alignment horizontal="right" vertical="top" shrinkToFit="1"/>
    </xf>
    <xf numFmtId="4" fontId="3" fillId="0" borderId="2" xfId="9" applyNumberFormat="1" applyFont="1" applyAlignment="1" applyProtection="1">
      <alignment horizontal="center" vertical="top" wrapText="1"/>
    </xf>
    <xf numFmtId="49" fontId="8" fillId="0" borderId="2" xfId="11" applyNumberFormat="1" applyFont="1" applyAlignment="1" applyProtection="1">
      <alignment horizontal="left" vertical="top" wrapText="1"/>
    </xf>
    <xf numFmtId="49" fontId="8" fillId="0" borderId="2" xfId="12" applyNumberFormat="1" applyFont="1" applyAlignment="1" applyProtection="1">
      <alignment horizontal="center" vertical="top" wrapText="1"/>
    </xf>
    <xf numFmtId="4" fontId="8" fillId="2" borderId="2" xfId="13" applyNumberFormat="1" applyFont="1" applyAlignment="1" applyProtection="1">
      <alignment horizontal="right" vertical="top" shrinkToFit="1"/>
    </xf>
    <xf numFmtId="0" fontId="14" fillId="0" borderId="2" xfId="23" applyNumberFormat="1" applyFont="1" applyAlignment="1" applyProtection="1">
      <alignment vertical="top" wrapText="1"/>
    </xf>
    <xf numFmtId="49" fontId="14" fillId="4" borderId="5" xfId="0" applyNumberFormat="1" applyFont="1" applyFill="1" applyBorder="1" applyAlignment="1">
      <alignment horizontal="center" vertical="top" shrinkToFit="1"/>
    </xf>
    <xf numFmtId="0" fontId="14" fillId="4" borderId="4" xfId="0" applyFont="1" applyFill="1" applyBorder="1" applyAlignment="1">
      <alignment vertical="top" wrapText="1"/>
    </xf>
    <xf numFmtId="0" fontId="14" fillId="4" borderId="6" xfId="0" applyFont="1" applyFill="1" applyBorder="1" applyAlignment="1">
      <alignment vertical="top" wrapText="1"/>
    </xf>
    <xf numFmtId="49" fontId="14" fillId="4" borderId="6" xfId="0" applyNumberFormat="1" applyFont="1" applyFill="1" applyBorder="1" applyAlignment="1">
      <alignment horizontal="center" vertical="top" shrinkToFit="1"/>
    </xf>
    <xf numFmtId="4" fontId="8" fillId="2" borderId="7" xfId="13" applyNumberFormat="1" applyFont="1" applyBorder="1" applyAlignment="1" applyProtection="1">
      <alignment horizontal="right" vertical="top" shrinkToFit="1"/>
    </xf>
    <xf numFmtId="0" fontId="14" fillId="4" borderId="5" xfId="0" applyFont="1" applyFill="1" applyBorder="1" applyAlignment="1">
      <alignment vertical="top" wrapText="1"/>
    </xf>
    <xf numFmtId="4" fontId="8" fillId="2" borderId="5" xfId="13" applyNumberFormat="1" applyFont="1" applyBorder="1" applyAlignment="1" applyProtection="1">
      <alignment horizontal="right" vertical="top" shrinkToFit="1"/>
    </xf>
    <xf numFmtId="49" fontId="8" fillId="0" borderId="5" xfId="11" applyNumberFormat="1" applyFont="1" applyBorder="1" applyAlignment="1" applyProtection="1">
      <alignment horizontal="left" vertical="top" wrapText="1"/>
    </xf>
    <xf numFmtId="49" fontId="8" fillId="0" borderId="5" xfId="12" applyNumberFormat="1" applyFont="1" applyBorder="1" applyAlignment="1" applyProtection="1">
      <alignment horizontal="center" vertical="top" wrapText="1"/>
    </xf>
    <xf numFmtId="0" fontId="14" fillId="0" borderId="9" xfId="0" applyNumberFormat="1" applyFont="1" applyFill="1" applyBorder="1" applyAlignment="1">
      <alignment vertical="top" wrapText="1"/>
    </xf>
    <xf numFmtId="0" fontId="14" fillId="0" borderId="2" xfId="0" applyNumberFormat="1" applyFont="1" applyFill="1" applyBorder="1" applyAlignment="1">
      <alignment horizontal="center" vertical="top" wrapText="1"/>
    </xf>
    <xf numFmtId="49" fontId="14" fillId="4" borderId="4" xfId="0" applyNumberFormat="1" applyFont="1" applyFill="1" applyBorder="1" applyAlignment="1">
      <alignment horizontal="center" vertical="top" shrinkToFit="1"/>
    </xf>
    <xf numFmtId="0" fontId="14" fillId="0" borderId="7" xfId="0" applyNumberFormat="1" applyFont="1" applyFill="1" applyBorder="1" applyAlignment="1">
      <alignment horizontal="center" vertical="top" wrapText="1"/>
    </xf>
    <xf numFmtId="49" fontId="14" fillId="4" borderId="10" xfId="0" applyNumberFormat="1" applyFont="1" applyFill="1" applyBorder="1" applyAlignment="1">
      <alignment horizontal="center" vertical="top" shrinkToFit="1"/>
    </xf>
    <xf numFmtId="0" fontId="14" fillId="0" borderId="5" xfId="0" applyNumberFormat="1" applyFont="1" applyFill="1" applyBorder="1" applyAlignment="1">
      <alignment horizontal="center" vertical="top" wrapText="1"/>
    </xf>
    <xf numFmtId="49" fontId="3" fillId="0" borderId="5" xfId="8" applyNumberFormat="1" applyFont="1" applyBorder="1" applyAlignment="1" applyProtection="1">
      <alignment horizontal="left" vertical="top" wrapText="1"/>
    </xf>
    <xf numFmtId="49" fontId="3" fillId="0" borderId="5" xfId="9" applyNumberFormat="1" applyFont="1" applyBorder="1" applyAlignment="1" applyProtection="1">
      <alignment horizontal="center" vertical="top" wrapText="1"/>
    </xf>
    <xf numFmtId="4" fontId="3" fillId="2" borderId="5" xfId="10" applyNumberFormat="1" applyFont="1" applyBorder="1" applyAlignment="1" applyProtection="1">
      <alignment horizontal="right" vertical="top" shrinkToFit="1"/>
    </xf>
    <xf numFmtId="49" fontId="8" fillId="0" borderId="8" xfId="11" applyNumberFormat="1" applyFont="1" applyBorder="1" applyAlignment="1" applyProtection="1">
      <alignment horizontal="left" vertical="top" wrapText="1"/>
    </xf>
    <xf numFmtId="49" fontId="8" fillId="0" borderId="8" xfId="12" applyNumberFormat="1" applyFont="1" applyBorder="1" applyAlignment="1" applyProtection="1">
      <alignment horizontal="center" vertical="top" wrapText="1"/>
    </xf>
    <xf numFmtId="4" fontId="8" fillId="2" borderId="8" xfId="13" applyNumberFormat="1" applyFont="1" applyBorder="1" applyAlignment="1" applyProtection="1">
      <alignment horizontal="right" vertical="top" shrinkToFit="1"/>
    </xf>
    <xf numFmtId="49" fontId="8" fillId="0" borderId="2" xfId="8" applyNumberFormat="1" applyFont="1" applyAlignment="1" applyProtection="1">
      <alignment horizontal="left" vertical="top" wrapText="1"/>
    </xf>
    <xf numFmtId="0" fontId="3" fillId="0" borderId="2" xfId="14" applyNumberFormat="1" applyFont="1" applyAlignment="1" applyProtection="1">
      <alignment horizontal="left" vertical="top"/>
    </xf>
    <xf numFmtId="0" fontId="12" fillId="0" borderId="3" xfId="15" applyNumberFormat="1" applyFon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8" fillId="0" borderId="5" xfId="11" applyNumberFormat="1" applyFont="1" applyBorder="1" applyProtection="1">
      <alignment horizontal="left" vertical="top" wrapText="1"/>
    </xf>
    <xf numFmtId="49" fontId="8" fillId="0" borderId="5" xfId="12" applyNumberFormat="1" applyFont="1" applyBorder="1" applyProtection="1">
      <alignment horizontal="center" vertical="top" wrapText="1"/>
    </xf>
    <xf numFmtId="0" fontId="14" fillId="4" borderId="5" xfId="0" applyFont="1" applyFill="1" applyBorder="1" applyAlignment="1">
      <alignment vertical="center" wrapText="1"/>
    </xf>
    <xf numFmtId="49" fontId="14" fillId="4" borderId="4" xfId="0" applyNumberFormat="1" applyFont="1" applyFill="1" applyBorder="1" applyAlignment="1">
      <alignment horizontal="center" vertical="center" shrinkToFit="1"/>
    </xf>
    <xf numFmtId="0" fontId="14" fillId="4" borderId="4" xfId="0" applyFont="1" applyFill="1" applyBorder="1" applyAlignment="1">
      <alignment vertical="center" wrapText="1"/>
    </xf>
    <xf numFmtId="0" fontId="1" fillId="0" borderId="1" xfId="16" applyNumberFormat="1" applyAlignment="1" applyProtection="1">
      <alignment horizontal="left" vertical="top" wrapText="1"/>
    </xf>
    <xf numFmtId="0" fontId="1" fillId="0" borderId="1" xfId="16" applyAlignment="1">
      <alignment horizontal="left" vertical="top" wrapText="1"/>
    </xf>
    <xf numFmtId="0" fontId="8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center" vertical="top" wrapText="1"/>
    </xf>
    <xf numFmtId="0" fontId="8" fillId="0" borderId="1" xfId="5" applyNumberFormat="1" applyFont="1" applyAlignment="1" applyProtection="1">
      <alignment horizontal="right" vertical="top"/>
    </xf>
    <xf numFmtId="0" fontId="8" fillId="0" borderId="1" xfId="5" applyFont="1" applyAlignment="1">
      <alignment horizontal="right" vertical="top"/>
    </xf>
    <xf numFmtId="0" fontId="3" fillId="0" borderId="2" xfId="6" applyNumberFormat="1" applyFont="1" applyAlignment="1" applyProtection="1">
      <alignment horizontal="center" vertical="top" wrapText="1"/>
    </xf>
    <xf numFmtId="0" fontId="3" fillId="0" borderId="2" xfId="6" applyFont="1" applyAlignment="1">
      <alignment horizontal="center" vertical="top" wrapText="1"/>
    </xf>
    <xf numFmtId="49" fontId="3" fillId="0" borderId="7" xfId="6" applyNumberFormat="1" applyFont="1" applyBorder="1" applyAlignment="1" applyProtection="1">
      <alignment horizontal="center" vertical="top" wrapText="1"/>
    </xf>
    <xf numFmtId="49" fontId="3" fillId="0" borderId="8" xfId="6" applyNumberFormat="1" applyFont="1" applyBorder="1" applyAlignment="1" applyProtection="1">
      <alignment horizontal="center" vertical="top" wrapText="1"/>
    </xf>
  </cellXfs>
  <cellStyles count="24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xl61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3"/>
  <sheetViews>
    <sheetView tabSelected="1" zoomScaleSheetLayoutView="100" workbookViewId="0">
      <pane ySplit="7" topLeftCell="A46" activePane="bottomLeft" state="frozen"/>
      <selection pane="bottomLeft" activeCell="B1" sqref="B1:F1"/>
    </sheetView>
  </sheetViews>
  <sheetFormatPr defaultRowHeight="15" outlineLevelRow="5"/>
  <cols>
    <col min="1" max="1" width="98.7109375" style="41" customWidth="1"/>
    <col min="2" max="2" width="15.85546875" style="41" customWidth="1"/>
    <col min="3" max="3" width="13.85546875" style="41" customWidth="1"/>
    <col min="4" max="4" width="16.5703125" style="41" hidden="1" customWidth="1"/>
    <col min="5" max="5" width="16.42578125" style="41" hidden="1" customWidth="1"/>
    <col min="6" max="6" width="17.42578125" style="41" customWidth="1"/>
    <col min="7" max="7" width="9.140625" style="1" customWidth="1"/>
    <col min="8" max="16384" width="9.140625" style="1"/>
  </cols>
  <sheetData>
    <row r="1" spans="1:8" s="3" customFormat="1" ht="150" customHeight="1">
      <c r="A1" s="7"/>
      <c r="B1" s="49" t="s">
        <v>350</v>
      </c>
      <c r="C1" s="49"/>
      <c r="D1" s="49"/>
      <c r="E1" s="49"/>
      <c r="F1" s="49"/>
      <c r="G1" s="4"/>
      <c r="H1" s="4"/>
    </row>
    <row r="2" spans="1:8" s="3" customFormat="1" ht="12.75" customHeight="1">
      <c r="A2" s="7"/>
      <c r="B2" s="6"/>
      <c r="C2" s="6"/>
      <c r="D2" s="6"/>
      <c r="E2" s="6"/>
      <c r="F2" s="6"/>
      <c r="G2" s="4"/>
      <c r="H2" s="4"/>
    </row>
    <row r="3" spans="1:8" s="3" customFormat="1" ht="50.25" customHeight="1">
      <c r="A3" s="50" t="s">
        <v>285</v>
      </c>
      <c r="B3" s="50"/>
      <c r="C3" s="50"/>
      <c r="D3" s="50"/>
      <c r="E3" s="50"/>
      <c r="F3" s="50"/>
      <c r="G3" s="5"/>
      <c r="H3" s="5"/>
    </row>
    <row r="4" spans="1:8" ht="20.25" customHeight="1">
      <c r="A4" s="51" t="s">
        <v>329</v>
      </c>
      <c r="B4" s="52"/>
      <c r="C4" s="52"/>
      <c r="D4" s="52"/>
      <c r="E4" s="52"/>
      <c r="F4" s="52"/>
      <c r="G4" s="2"/>
    </row>
    <row r="5" spans="1:8" ht="15.75" customHeight="1">
      <c r="A5" s="53" t="s">
        <v>0</v>
      </c>
      <c r="B5" s="53" t="s">
        <v>1</v>
      </c>
      <c r="C5" s="53" t="s">
        <v>2</v>
      </c>
      <c r="D5" s="53" t="s">
        <v>294</v>
      </c>
      <c r="E5" s="55" t="s">
        <v>318</v>
      </c>
      <c r="F5" s="53" t="s">
        <v>317</v>
      </c>
      <c r="G5" s="2"/>
    </row>
    <row r="6" spans="1:8" ht="51" customHeight="1">
      <c r="A6" s="54"/>
      <c r="B6" s="54"/>
      <c r="C6" s="54"/>
      <c r="D6" s="54"/>
      <c r="E6" s="56"/>
      <c r="F6" s="54"/>
      <c r="G6" s="2"/>
    </row>
    <row r="7" spans="1:8" ht="21" customHeight="1">
      <c r="A7" s="8">
        <v>1</v>
      </c>
      <c r="B7" s="8">
        <v>2</v>
      </c>
      <c r="C7" s="8">
        <v>3</v>
      </c>
      <c r="D7" s="8"/>
      <c r="E7" s="8"/>
      <c r="F7" s="8">
        <v>4</v>
      </c>
      <c r="G7" s="2"/>
    </row>
    <row r="8" spans="1:8" ht="35.25" customHeight="1">
      <c r="A8" s="9" t="s">
        <v>3</v>
      </c>
      <c r="B8" s="10" t="s">
        <v>4</v>
      </c>
      <c r="C8" s="10"/>
      <c r="D8" s="11">
        <f>D9+D18+D38+D46+D58+D85+D100+D105</f>
        <v>118362990.87</v>
      </c>
      <c r="E8" s="12">
        <f>F8-D8</f>
        <v>4822671.5399999917</v>
      </c>
      <c r="F8" s="11">
        <f>F9+F18+F38+F46+F58+F85+F100+F105</f>
        <v>123185662.41</v>
      </c>
      <c r="G8" s="2"/>
    </row>
    <row r="9" spans="1:8" ht="35.25" customHeight="1" outlineLevel="1">
      <c r="A9" s="13" t="s">
        <v>5</v>
      </c>
      <c r="B9" s="14" t="s">
        <v>6</v>
      </c>
      <c r="C9" s="14"/>
      <c r="D9" s="15">
        <f>D10+D14</f>
        <v>470000</v>
      </c>
      <c r="E9" s="12">
        <f t="shared" ref="E9:E76" si="0">F9-D9</f>
        <v>0</v>
      </c>
      <c r="F9" s="15">
        <f>F10+F14</f>
        <v>470000</v>
      </c>
      <c r="G9" s="2"/>
    </row>
    <row r="10" spans="1:8" ht="31.5" outlineLevel="2">
      <c r="A10" s="13" t="s">
        <v>7</v>
      </c>
      <c r="B10" s="14" t="s">
        <v>8</v>
      </c>
      <c r="C10" s="14"/>
      <c r="D10" s="15">
        <f>D11</f>
        <v>270000</v>
      </c>
      <c r="E10" s="12">
        <f t="shared" si="0"/>
        <v>0</v>
      </c>
      <c r="F10" s="15">
        <f>F11</f>
        <v>270000</v>
      </c>
      <c r="G10" s="2"/>
    </row>
    <row r="11" spans="1:8" ht="15.75" outlineLevel="3">
      <c r="A11" s="13" t="s">
        <v>9</v>
      </c>
      <c r="B11" s="14" t="s">
        <v>10</v>
      </c>
      <c r="C11" s="14"/>
      <c r="D11" s="15">
        <f>D12</f>
        <v>270000</v>
      </c>
      <c r="E11" s="12">
        <f t="shared" si="0"/>
        <v>0</v>
      </c>
      <c r="F11" s="15">
        <f>F12</f>
        <v>270000</v>
      </c>
      <c r="G11" s="2"/>
    </row>
    <row r="12" spans="1:8" ht="15.75" outlineLevel="4">
      <c r="A12" s="13" t="s">
        <v>11</v>
      </c>
      <c r="B12" s="14" t="s">
        <v>10</v>
      </c>
      <c r="C12" s="14" t="s">
        <v>12</v>
      </c>
      <c r="D12" s="15">
        <f>D13</f>
        <v>270000</v>
      </c>
      <c r="E12" s="12">
        <f t="shared" si="0"/>
        <v>0</v>
      </c>
      <c r="F12" s="15">
        <f>F13</f>
        <v>270000</v>
      </c>
      <c r="G12" s="2"/>
    </row>
    <row r="13" spans="1:8" ht="15.75" outlineLevel="5">
      <c r="A13" s="13" t="s">
        <v>13</v>
      </c>
      <c r="B13" s="14" t="s">
        <v>10</v>
      </c>
      <c r="C13" s="14" t="s">
        <v>14</v>
      </c>
      <c r="D13" s="15">
        <v>270000</v>
      </c>
      <c r="E13" s="12">
        <f t="shared" si="0"/>
        <v>0</v>
      </c>
      <c r="F13" s="15">
        <v>270000</v>
      </c>
      <c r="G13" s="2"/>
    </row>
    <row r="14" spans="1:8" ht="47.25" outlineLevel="2">
      <c r="A14" s="13" t="s">
        <v>15</v>
      </c>
      <c r="B14" s="14" t="s">
        <v>16</v>
      </c>
      <c r="C14" s="14"/>
      <c r="D14" s="15">
        <f>D15</f>
        <v>200000</v>
      </c>
      <c r="E14" s="12">
        <f t="shared" si="0"/>
        <v>0</v>
      </c>
      <c r="F14" s="15">
        <f>F15</f>
        <v>200000</v>
      </c>
      <c r="G14" s="2"/>
    </row>
    <row r="15" spans="1:8" ht="47.25" outlineLevel="3">
      <c r="A15" s="13" t="s">
        <v>17</v>
      </c>
      <c r="B15" s="14" t="s">
        <v>18</v>
      </c>
      <c r="C15" s="14"/>
      <c r="D15" s="15">
        <f>D16</f>
        <v>200000</v>
      </c>
      <c r="E15" s="12">
        <f t="shared" si="0"/>
        <v>0</v>
      </c>
      <c r="F15" s="15">
        <f>F16</f>
        <v>200000</v>
      </c>
      <c r="G15" s="2"/>
    </row>
    <row r="16" spans="1:8" ht="15.75" outlineLevel="4">
      <c r="A16" s="13" t="s">
        <v>11</v>
      </c>
      <c r="B16" s="14" t="s">
        <v>18</v>
      </c>
      <c r="C16" s="14" t="s">
        <v>12</v>
      </c>
      <c r="D16" s="15">
        <f>D17</f>
        <v>200000</v>
      </c>
      <c r="E16" s="12">
        <f t="shared" si="0"/>
        <v>0</v>
      </c>
      <c r="F16" s="15">
        <f>F17</f>
        <v>200000</v>
      </c>
      <c r="G16" s="2"/>
    </row>
    <row r="17" spans="1:7" ht="15.75" outlineLevel="5">
      <c r="A17" s="13" t="s">
        <v>13</v>
      </c>
      <c r="B17" s="14" t="s">
        <v>18</v>
      </c>
      <c r="C17" s="14" t="s">
        <v>14</v>
      </c>
      <c r="D17" s="15">
        <v>200000</v>
      </c>
      <c r="E17" s="12">
        <f t="shared" si="0"/>
        <v>0</v>
      </c>
      <c r="F17" s="15">
        <v>200000</v>
      </c>
      <c r="G17" s="2"/>
    </row>
    <row r="18" spans="1:7" ht="31.5" outlineLevel="1">
      <c r="A18" s="13" t="s">
        <v>19</v>
      </c>
      <c r="B18" s="14" t="s">
        <v>20</v>
      </c>
      <c r="C18" s="14"/>
      <c r="D18" s="15">
        <f>D19+D23+D29</f>
        <v>1853000</v>
      </c>
      <c r="E18" s="12">
        <f t="shared" si="0"/>
        <v>-293000</v>
      </c>
      <c r="F18" s="15">
        <f>F19+F23+F29</f>
        <v>1560000</v>
      </c>
      <c r="G18" s="2"/>
    </row>
    <row r="19" spans="1:7" ht="31.5" outlineLevel="2">
      <c r="A19" s="13" t="s">
        <v>21</v>
      </c>
      <c r="B19" s="14" t="s">
        <v>22</v>
      </c>
      <c r="C19" s="14"/>
      <c r="D19" s="15">
        <f>D20</f>
        <v>450000</v>
      </c>
      <c r="E19" s="12">
        <f t="shared" si="0"/>
        <v>-392668.45</v>
      </c>
      <c r="F19" s="15">
        <f>F20</f>
        <v>57331.55</v>
      </c>
      <c r="G19" s="2"/>
    </row>
    <row r="20" spans="1:7" ht="31.5" outlineLevel="3">
      <c r="A20" s="13" t="s">
        <v>23</v>
      </c>
      <c r="B20" s="14" t="s">
        <v>24</v>
      </c>
      <c r="C20" s="14"/>
      <c r="D20" s="15">
        <f>D21</f>
        <v>450000</v>
      </c>
      <c r="E20" s="12">
        <f t="shared" si="0"/>
        <v>-392668.45</v>
      </c>
      <c r="F20" s="15">
        <f>F21</f>
        <v>57331.55</v>
      </c>
      <c r="G20" s="2"/>
    </row>
    <row r="21" spans="1:7" ht="15.75" outlineLevel="4">
      <c r="A21" s="13" t="s">
        <v>11</v>
      </c>
      <c r="B21" s="14" t="s">
        <v>24</v>
      </c>
      <c r="C21" s="14" t="s">
        <v>12</v>
      </c>
      <c r="D21" s="15">
        <f>D22</f>
        <v>450000</v>
      </c>
      <c r="E21" s="12">
        <f t="shared" si="0"/>
        <v>-392668.45</v>
      </c>
      <c r="F21" s="15">
        <f>F22</f>
        <v>57331.55</v>
      </c>
      <c r="G21" s="2"/>
    </row>
    <row r="22" spans="1:7" ht="15.75" outlineLevel="5">
      <c r="A22" s="13" t="s">
        <v>13</v>
      </c>
      <c r="B22" s="14" t="s">
        <v>24</v>
      </c>
      <c r="C22" s="14" t="s">
        <v>14</v>
      </c>
      <c r="D22" s="15">
        <v>450000</v>
      </c>
      <c r="E22" s="12">
        <f t="shared" si="0"/>
        <v>-392668.45</v>
      </c>
      <c r="F22" s="15">
        <v>57331.55</v>
      </c>
      <c r="G22" s="2"/>
    </row>
    <row r="23" spans="1:7" ht="15.75" outlineLevel="2">
      <c r="A23" s="13" t="s">
        <v>25</v>
      </c>
      <c r="B23" s="14" t="s">
        <v>26</v>
      </c>
      <c r="C23" s="14"/>
      <c r="D23" s="15">
        <f>D24</f>
        <v>1000000</v>
      </c>
      <c r="E23" s="12">
        <f t="shared" si="0"/>
        <v>392668.44999999995</v>
      </c>
      <c r="F23" s="15">
        <f>F24</f>
        <v>1392668.45</v>
      </c>
      <c r="G23" s="2"/>
    </row>
    <row r="24" spans="1:7" ht="15.75" outlineLevel="3">
      <c r="A24" s="13" t="s">
        <v>27</v>
      </c>
      <c r="B24" s="14" t="s">
        <v>28</v>
      </c>
      <c r="C24" s="14"/>
      <c r="D24" s="15">
        <f>D25</f>
        <v>1000000</v>
      </c>
      <c r="E24" s="12">
        <f t="shared" si="0"/>
        <v>392668.44999999995</v>
      </c>
      <c r="F24" s="15">
        <f>F25+F27</f>
        <v>1392668.45</v>
      </c>
      <c r="G24" s="2"/>
    </row>
    <row r="25" spans="1:7" ht="18" customHeight="1" outlineLevel="4">
      <c r="A25" s="13" t="s">
        <v>11</v>
      </c>
      <c r="B25" s="14" t="s">
        <v>28</v>
      </c>
      <c r="C25" s="14" t="s">
        <v>12</v>
      </c>
      <c r="D25" s="15">
        <f>D26</f>
        <v>1000000</v>
      </c>
      <c r="E25" s="12">
        <f t="shared" si="0"/>
        <v>388499.02</v>
      </c>
      <c r="F25" s="15">
        <f>F26</f>
        <v>1388499.02</v>
      </c>
      <c r="G25" s="2"/>
    </row>
    <row r="26" spans="1:7" ht="15.75" outlineLevel="5">
      <c r="A26" s="13" t="s">
        <v>13</v>
      </c>
      <c r="B26" s="14" t="s">
        <v>28</v>
      </c>
      <c r="C26" s="14" t="s">
        <v>14</v>
      </c>
      <c r="D26" s="15">
        <v>1000000</v>
      </c>
      <c r="E26" s="12">
        <f t="shared" si="0"/>
        <v>388499.02</v>
      </c>
      <c r="F26" s="15">
        <v>1388499.02</v>
      </c>
      <c r="G26" s="2"/>
    </row>
    <row r="27" spans="1:7" ht="15.75" outlineLevel="5">
      <c r="A27" s="13" t="s">
        <v>29</v>
      </c>
      <c r="B27" s="14" t="s">
        <v>28</v>
      </c>
      <c r="C27" s="14" t="s">
        <v>30</v>
      </c>
      <c r="D27" s="15">
        <v>0</v>
      </c>
      <c r="E27" s="12">
        <f t="shared" si="0"/>
        <v>4169.43</v>
      </c>
      <c r="F27" s="15">
        <f>F28</f>
        <v>4169.43</v>
      </c>
      <c r="G27" s="2"/>
    </row>
    <row r="28" spans="1:7" ht="15.75" outlineLevel="5">
      <c r="A28" s="13" t="s">
        <v>31</v>
      </c>
      <c r="B28" s="14" t="s">
        <v>28</v>
      </c>
      <c r="C28" s="14" t="s">
        <v>32</v>
      </c>
      <c r="D28" s="15">
        <v>0</v>
      </c>
      <c r="E28" s="12">
        <f t="shared" si="0"/>
        <v>4169.43</v>
      </c>
      <c r="F28" s="15">
        <v>4169.43</v>
      </c>
      <c r="G28" s="2"/>
    </row>
    <row r="29" spans="1:7" ht="31.5" outlineLevel="2">
      <c r="A29" s="13" t="s">
        <v>331</v>
      </c>
      <c r="B29" s="14" t="s">
        <v>33</v>
      </c>
      <c r="C29" s="14"/>
      <c r="D29" s="15">
        <f>D30+D33</f>
        <v>403000</v>
      </c>
      <c r="E29" s="12">
        <f t="shared" si="0"/>
        <v>-293000</v>
      </c>
      <c r="F29" s="15">
        <f>F30+F33</f>
        <v>110000</v>
      </c>
      <c r="G29" s="2"/>
    </row>
    <row r="30" spans="1:7" ht="31.5" hidden="1" outlineLevel="3">
      <c r="A30" s="13" t="s">
        <v>34</v>
      </c>
      <c r="B30" s="14" t="s">
        <v>35</v>
      </c>
      <c r="C30" s="14"/>
      <c r="D30" s="15">
        <f>D31</f>
        <v>293000</v>
      </c>
      <c r="E30" s="12">
        <f t="shared" si="0"/>
        <v>-293000</v>
      </c>
      <c r="F30" s="15">
        <f>F31</f>
        <v>0</v>
      </c>
      <c r="G30" s="2"/>
    </row>
    <row r="31" spans="1:7" ht="15.75" hidden="1" outlineLevel="4">
      <c r="A31" s="13" t="s">
        <v>11</v>
      </c>
      <c r="B31" s="14" t="s">
        <v>35</v>
      </c>
      <c r="C31" s="14" t="s">
        <v>12</v>
      </c>
      <c r="D31" s="15">
        <f>D32</f>
        <v>293000</v>
      </c>
      <c r="E31" s="12">
        <f t="shared" si="0"/>
        <v>-293000</v>
      </c>
      <c r="F31" s="15">
        <f>F32</f>
        <v>0</v>
      </c>
      <c r="G31" s="2"/>
    </row>
    <row r="32" spans="1:7" ht="15.75" hidden="1" outlineLevel="5">
      <c r="A32" s="13" t="s">
        <v>13</v>
      </c>
      <c r="B32" s="14" t="s">
        <v>35</v>
      </c>
      <c r="C32" s="14" t="s">
        <v>14</v>
      </c>
      <c r="D32" s="15">
        <v>293000</v>
      </c>
      <c r="E32" s="12">
        <f t="shared" si="0"/>
        <v>-293000</v>
      </c>
      <c r="F32" s="15">
        <v>0</v>
      </c>
      <c r="G32" s="2"/>
    </row>
    <row r="33" spans="1:7" ht="31.5" outlineLevel="3" collapsed="1">
      <c r="A33" s="13" t="s">
        <v>36</v>
      </c>
      <c r="B33" s="14" t="s">
        <v>37</v>
      </c>
      <c r="C33" s="14"/>
      <c r="D33" s="15">
        <f>D36</f>
        <v>110000</v>
      </c>
      <c r="E33" s="12">
        <f t="shared" si="0"/>
        <v>0</v>
      </c>
      <c r="F33" s="15">
        <f>F36+F34</f>
        <v>110000</v>
      </c>
      <c r="G33" s="2"/>
    </row>
    <row r="34" spans="1:7" ht="15.75" outlineLevel="3">
      <c r="A34" s="13" t="s">
        <v>11</v>
      </c>
      <c r="B34" s="14" t="s">
        <v>37</v>
      </c>
      <c r="C34" s="14" t="s">
        <v>12</v>
      </c>
      <c r="D34" s="15">
        <v>0</v>
      </c>
      <c r="E34" s="12">
        <f t="shared" si="0"/>
        <v>11718.01</v>
      </c>
      <c r="F34" s="15">
        <f>F35</f>
        <v>11718.01</v>
      </c>
      <c r="G34" s="2"/>
    </row>
    <row r="35" spans="1:7" ht="15.75" outlineLevel="3">
      <c r="A35" s="13" t="s">
        <v>13</v>
      </c>
      <c r="B35" s="14" t="s">
        <v>37</v>
      </c>
      <c r="C35" s="14" t="s">
        <v>14</v>
      </c>
      <c r="D35" s="15">
        <v>0</v>
      </c>
      <c r="E35" s="12">
        <f t="shared" si="0"/>
        <v>11718.01</v>
      </c>
      <c r="F35" s="15">
        <v>11718.01</v>
      </c>
      <c r="G35" s="2"/>
    </row>
    <row r="36" spans="1:7" ht="20.25" customHeight="1" outlineLevel="4">
      <c r="A36" s="13" t="s">
        <v>29</v>
      </c>
      <c r="B36" s="14" t="s">
        <v>37</v>
      </c>
      <c r="C36" s="14" t="s">
        <v>30</v>
      </c>
      <c r="D36" s="15">
        <f>D37</f>
        <v>110000</v>
      </c>
      <c r="E36" s="12">
        <f t="shared" si="0"/>
        <v>-11718.009999999995</v>
      </c>
      <c r="F36" s="15">
        <f>F37</f>
        <v>98281.99</v>
      </c>
      <c r="G36" s="2"/>
    </row>
    <row r="37" spans="1:7" ht="19.5" customHeight="1" outlineLevel="5">
      <c r="A37" s="13" t="s">
        <v>31</v>
      </c>
      <c r="B37" s="14" t="s">
        <v>37</v>
      </c>
      <c r="C37" s="14" t="s">
        <v>32</v>
      </c>
      <c r="D37" s="15">
        <v>110000</v>
      </c>
      <c r="E37" s="12">
        <f t="shared" si="0"/>
        <v>-11718.009999999995</v>
      </c>
      <c r="F37" s="15">
        <v>98281.99</v>
      </c>
      <c r="G37" s="2"/>
    </row>
    <row r="38" spans="1:7" ht="15.75" outlineLevel="1">
      <c r="A38" s="13" t="s">
        <v>38</v>
      </c>
      <c r="B38" s="14" t="s">
        <v>39</v>
      </c>
      <c r="C38" s="14"/>
      <c r="D38" s="15">
        <f>D39</f>
        <v>3000810</v>
      </c>
      <c r="E38" s="12">
        <f t="shared" si="0"/>
        <v>-165810</v>
      </c>
      <c r="F38" s="15">
        <f>F39</f>
        <v>2835000</v>
      </c>
      <c r="G38" s="2"/>
    </row>
    <row r="39" spans="1:7" ht="31.5" outlineLevel="2">
      <c r="A39" s="13" t="s">
        <v>40</v>
      </c>
      <c r="B39" s="14" t="s">
        <v>41</v>
      </c>
      <c r="C39" s="14"/>
      <c r="D39" s="15">
        <f>D40+D43</f>
        <v>3000810</v>
      </c>
      <c r="E39" s="12">
        <f t="shared" si="0"/>
        <v>-165810</v>
      </c>
      <c r="F39" s="15">
        <f>F40+F43</f>
        <v>2835000</v>
      </c>
      <c r="G39" s="2"/>
    </row>
    <row r="40" spans="1:7" ht="15.75" hidden="1" outlineLevel="2">
      <c r="A40" s="16" t="s">
        <v>306</v>
      </c>
      <c r="B40" s="17" t="s">
        <v>308</v>
      </c>
      <c r="C40" s="17" t="s">
        <v>309</v>
      </c>
      <c r="D40" s="15">
        <f>D41</f>
        <v>165810</v>
      </c>
      <c r="E40" s="12">
        <f t="shared" si="0"/>
        <v>-165810</v>
      </c>
      <c r="F40" s="15">
        <f>F41</f>
        <v>0</v>
      </c>
      <c r="G40" s="2"/>
    </row>
    <row r="41" spans="1:7" ht="15.75" hidden="1" outlineLevel="2">
      <c r="A41" s="18" t="s">
        <v>307</v>
      </c>
      <c r="B41" s="17" t="s">
        <v>308</v>
      </c>
      <c r="C41" s="17" t="s">
        <v>45</v>
      </c>
      <c r="D41" s="15">
        <f>D42</f>
        <v>165810</v>
      </c>
      <c r="E41" s="12">
        <f t="shared" si="0"/>
        <v>-165810</v>
      </c>
      <c r="F41" s="15">
        <f>F42</f>
        <v>0</v>
      </c>
      <c r="G41" s="2"/>
    </row>
    <row r="42" spans="1:7" ht="15.75" hidden="1" outlineLevel="2">
      <c r="A42" s="16" t="s">
        <v>296</v>
      </c>
      <c r="B42" s="17" t="s">
        <v>308</v>
      </c>
      <c r="C42" s="17" t="s">
        <v>295</v>
      </c>
      <c r="D42" s="15">
        <v>165810</v>
      </c>
      <c r="E42" s="12">
        <f t="shared" si="0"/>
        <v>-165810</v>
      </c>
      <c r="F42" s="15">
        <v>0</v>
      </c>
      <c r="G42" s="2"/>
    </row>
    <row r="43" spans="1:7" ht="20.25" customHeight="1" outlineLevel="3">
      <c r="A43" s="13" t="s">
        <v>42</v>
      </c>
      <c r="B43" s="14" t="s">
        <v>43</v>
      </c>
      <c r="C43" s="14"/>
      <c r="D43" s="15">
        <f>D44</f>
        <v>2835000</v>
      </c>
      <c r="E43" s="12">
        <f t="shared" si="0"/>
        <v>0</v>
      </c>
      <c r="F43" s="15">
        <f>F44</f>
        <v>2835000</v>
      </c>
      <c r="G43" s="2"/>
    </row>
    <row r="44" spans="1:7" ht="20.25" customHeight="1" outlineLevel="4">
      <c r="A44" s="13" t="s">
        <v>44</v>
      </c>
      <c r="B44" s="14" t="s">
        <v>43</v>
      </c>
      <c r="C44" s="14" t="s">
        <v>45</v>
      </c>
      <c r="D44" s="15">
        <f>D45</f>
        <v>2835000</v>
      </c>
      <c r="E44" s="12">
        <f t="shared" si="0"/>
        <v>0</v>
      </c>
      <c r="F44" s="15">
        <f>F45</f>
        <v>2835000</v>
      </c>
      <c r="G44" s="2"/>
    </row>
    <row r="45" spans="1:7" ht="15.75" outlineLevel="5">
      <c r="A45" s="13" t="s">
        <v>296</v>
      </c>
      <c r="B45" s="14" t="s">
        <v>43</v>
      </c>
      <c r="C45" s="14" t="s">
        <v>295</v>
      </c>
      <c r="D45" s="15">
        <v>2835000</v>
      </c>
      <c r="E45" s="12">
        <f t="shared" si="0"/>
        <v>0</v>
      </c>
      <c r="F45" s="15">
        <v>2835000</v>
      </c>
      <c r="G45" s="2"/>
    </row>
    <row r="46" spans="1:7" ht="15.75" outlineLevel="1">
      <c r="A46" s="13" t="s">
        <v>48</v>
      </c>
      <c r="B46" s="14" t="s">
        <v>49</v>
      </c>
      <c r="C46" s="14"/>
      <c r="D46" s="15">
        <f>D47</f>
        <v>7448890.1299999999</v>
      </c>
      <c r="E46" s="12">
        <f t="shared" si="0"/>
        <v>0</v>
      </c>
      <c r="F46" s="15">
        <f>F47</f>
        <v>7448890.1299999999</v>
      </c>
      <c r="G46" s="2"/>
    </row>
    <row r="47" spans="1:7" ht="15.75" outlineLevel="2">
      <c r="A47" s="13" t="s">
        <v>50</v>
      </c>
      <c r="B47" s="14" t="s">
        <v>51</v>
      </c>
      <c r="C47" s="14"/>
      <c r="D47" s="15">
        <f>D48+D55</f>
        <v>7448890.1299999999</v>
      </c>
      <c r="E47" s="12">
        <f t="shared" si="0"/>
        <v>0</v>
      </c>
      <c r="F47" s="15">
        <f>F48+F55</f>
        <v>7448890.1299999999</v>
      </c>
      <c r="G47" s="2"/>
    </row>
    <row r="48" spans="1:7" ht="19.5" customHeight="1" outlineLevel="3">
      <c r="A48" s="13" t="s">
        <v>52</v>
      </c>
      <c r="B48" s="14" t="s">
        <v>53</v>
      </c>
      <c r="C48" s="14"/>
      <c r="D48" s="15">
        <f>D49+D51+D53</f>
        <v>7148890.1299999999</v>
      </c>
      <c r="E48" s="12">
        <f t="shared" si="0"/>
        <v>0</v>
      </c>
      <c r="F48" s="15">
        <f>F49+F51+F53</f>
        <v>7148890.1299999999</v>
      </c>
      <c r="G48" s="2"/>
    </row>
    <row r="49" spans="1:7" ht="48.75" customHeight="1" outlineLevel="4">
      <c r="A49" s="13" t="s">
        <v>54</v>
      </c>
      <c r="B49" s="14" t="s">
        <v>53</v>
      </c>
      <c r="C49" s="14" t="s">
        <v>55</v>
      </c>
      <c r="D49" s="15">
        <f>D50</f>
        <v>6614127.1299999999</v>
      </c>
      <c r="E49" s="12">
        <f t="shared" si="0"/>
        <v>0</v>
      </c>
      <c r="F49" s="15">
        <f>F50</f>
        <v>6614127.1299999999</v>
      </c>
      <c r="G49" s="2"/>
    </row>
    <row r="50" spans="1:7" ht="18.75" customHeight="1" outlineLevel="5">
      <c r="A50" s="13" t="s">
        <v>56</v>
      </c>
      <c r="B50" s="14" t="s">
        <v>53</v>
      </c>
      <c r="C50" s="14" t="s">
        <v>57</v>
      </c>
      <c r="D50" s="15">
        <v>6614127.1299999999</v>
      </c>
      <c r="E50" s="12">
        <f t="shared" si="0"/>
        <v>0</v>
      </c>
      <c r="F50" s="15">
        <v>6614127.1299999999</v>
      </c>
      <c r="G50" s="2"/>
    </row>
    <row r="51" spans="1:7" ht="15.75" outlineLevel="4">
      <c r="A51" s="13" t="s">
        <v>11</v>
      </c>
      <c r="B51" s="14" t="s">
        <v>53</v>
      </c>
      <c r="C51" s="14" t="s">
        <v>12</v>
      </c>
      <c r="D51" s="15">
        <f>D52</f>
        <v>529663</v>
      </c>
      <c r="E51" s="12">
        <f t="shared" si="0"/>
        <v>1900</v>
      </c>
      <c r="F51" s="15">
        <f>F52</f>
        <v>531563</v>
      </c>
      <c r="G51" s="2"/>
    </row>
    <row r="52" spans="1:7" ht="15.75" outlineLevel="5">
      <c r="A52" s="13" t="s">
        <v>13</v>
      </c>
      <c r="B52" s="14" t="s">
        <v>53</v>
      </c>
      <c r="C52" s="14" t="s">
        <v>14</v>
      </c>
      <c r="D52" s="15">
        <v>529663</v>
      </c>
      <c r="E52" s="12">
        <f t="shared" si="0"/>
        <v>1900</v>
      </c>
      <c r="F52" s="15">
        <v>531563</v>
      </c>
      <c r="G52" s="2"/>
    </row>
    <row r="53" spans="1:7" ht="21" customHeight="1" outlineLevel="4">
      <c r="A53" s="13" t="s">
        <v>29</v>
      </c>
      <c r="B53" s="14" t="s">
        <v>53</v>
      </c>
      <c r="C53" s="14" t="s">
        <v>30</v>
      </c>
      <c r="D53" s="15">
        <f>D54</f>
        <v>5100</v>
      </c>
      <c r="E53" s="12">
        <f t="shared" si="0"/>
        <v>-1900</v>
      </c>
      <c r="F53" s="15">
        <f>F54</f>
        <v>3200</v>
      </c>
      <c r="G53" s="2"/>
    </row>
    <row r="54" spans="1:7" ht="21" customHeight="1" outlineLevel="5">
      <c r="A54" s="13" t="s">
        <v>31</v>
      </c>
      <c r="B54" s="14" t="s">
        <v>53</v>
      </c>
      <c r="C54" s="14" t="s">
        <v>32</v>
      </c>
      <c r="D54" s="15">
        <v>5100</v>
      </c>
      <c r="E54" s="12">
        <f t="shared" si="0"/>
        <v>-1900</v>
      </c>
      <c r="F54" s="15">
        <v>3200</v>
      </c>
      <c r="G54" s="2"/>
    </row>
    <row r="55" spans="1:7" ht="15.75" outlineLevel="3">
      <c r="A55" s="13" t="s">
        <v>58</v>
      </c>
      <c r="B55" s="14" t="s">
        <v>59</v>
      </c>
      <c r="C55" s="14"/>
      <c r="D55" s="15">
        <f>D56</f>
        <v>300000</v>
      </c>
      <c r="E55" s="12">
        <f t="shared" si="0"/>
        <v>0</v>
      </c>
      <c r="F55" s="15">
        <f>F56</f>
        <v>300000</v>
      </c>
      <c r="G55" s="2"/>
    </row>
    <row r="56" spans="1:7" ht="15.75" outlineLevel="4">
      <c r="A56" s="13" t="s">
        <v>11</v>
      </c>
      <c r="B56" s="14" t="s">
        <v>59</v>
      </c>
      <c r="C56" s="14" t="s">
        <v>12</v>
      </c>
      <c r="D56" s="15">
        <f>D57</f>
        <v>300000</v>
      </c>
      <c r="E56" s="12">
        <f t="shared" si="0"/>
        <v>0</v>
      </c>
      <c r="F56" s="15">
        <f>F57</f>
        <v>300000</v>
      </c>
      <c r="G56" s="2"/>
    </row>
    <row r="57" spans="1:7" ht="15.75" outlineLevel="5">
      <c r="A57" s="13" t="s">
        <v>13</v>
      </c>
      <c r="B57" s="14" t="s">
        <v>59</v>
      </c>
      <c r="C57" s="14" t="s">
        <v>14</v>
      </c>
      <c r="D57" s="15">
        <v>300000</v>
      </c>
      <c r="E57" s="12">
        <f t="shared" si="0"/>
        <v>0</v>
      </c>
      <c r="F57" s="15">
        <v>300000</v>
      </c>
      <c r="G57" s="2"/>
    </row>
    <row r="58" spans="1:7" ht="22.5" customHeight="1" outlineLevel="1">
      <c r="A58" s="13" t="s">
        <v>60</v>
      </c>
      <c r="B58" s="14" t="s">
        <v>61</v>
      </c>
      <c r="C58" s="14"/>
      <c r="D58" s="15">
        <f>D59+D63</f>
        <v>33236800</v>
      </c>
      <c r="E58" s="12">
        <f t="shared" si="0"/>
        <v>-1378796.7199999988</v>
      </c>
      <c r="F58" s="15">
        <f>F59+F63+F81</f>
        <v>31858003.280000001</v>
      </c>
      <c r="G58" s="2"/>
    </row>
    <row r="59" spans="1:7" ht="15.75" outlineLevel="2">
      <c r="A59" s="13" t="s">
        <v>62</v>
      </c>
      <c r="B59" s="14" t="s">
        <v>63</v>
      </c>
      <c r="C59" s="14"/>
      <c r="D59" s="15">
        <f>D60</f>
        <v>125000</v>
      </c>
      <c r="E59" s="12">
        <f t="shared" si="0"/>
        <v>0</v>
      </c>
      <c r="F59" s="15">
        <f>F60</f>
        <v>125000</v>
      </c>
      <c r="G59" s="2"/>
    </row>
    <row r="60" spans="1:7" ht="18.75" customHeight="1" outlineLevel="3">
      <c r="A60" s="13" t="s">
        <v>64</v>
      </c>
      <c r="B60" s="14" t="s">
        <v>65</v>
      </c>
      <c r="C60" s="14"/>
      <c r="D60" s="15">
        <f>D61</f>
        <v>125000</v>
      </c>
      <c r="E60" s="12">
        <f t="shared" si="0"/>
        <v>0</v>
      </c>
      <c r="F60" s="15">
        <f>F61</f>
        <v>125000</v>
      </c>
      <c r="G60" s="2"/>
    </row>
    <row r="61" spans="1:7" ht="15.75" outlineLevel="4">
      <c r="A61" s="13" t="s">
        <v>11</v>
      </c>
      <c r="B61" s="14" t="s">
        <v>65</v>
      </c>
      <c r="C61" s="14" t="s">
        <v>12</v>
      </c>
      <c r="D61" s="15">
        <f>D62</f>
        <v>125000</v>
      </c>
      <c r="E61" s="12">
        <f t="shared" si="0"/>
        <v>0</v>
      </c>
      <c r="F61" s="15">
        <f>F62</f>
        <v>125000</v>
      </c>
      <c r="G61" s="2"/>
    </row>
    <row r="62" spans="1:7" ht="15.75" outlineLevel="5">
      <c r="A62" s="13" t="s">
        <v>13</v>
      </c>
      <c r="B62" s="14" t="s">
        <v>65</v>
      </c>
      <c r="C62" s="14" t="s">
        <v>14</v>
      </c>
      <c r="D62" s="15">
        <v>125000</v>
      </c>
      <c r="E62" s="12">
        <f t="shared" si="0"/>
        <v>0</v>
      </c>
      <c r="F62" s="15">
        <v>125000</v>
      </c>
      <c r="G62" s="2"/>
    </row>
    <row r="63" spans="1:7" ht="19.5" customHeight="1" outlineLevel="2">
      <c r="A63" s="13" t="s">
        <v>66</v>
      </c>
      <c r="B63" s="14" t="s">
        <v>67</v>
      </c>
      <c r="C63" s="14"/>
      <c r="D63" s="15">
        <f>D64+D67+D70+D78</f>
        <v>33111800</v>
      </c>
      <c r="E63" s="12">
        <f t="shared" si="0"/>
        <v>-4078796.7199999988</v>
      </c>
      <c r="F63" s="15">
        <f>F64+F67+F70+F78</f>
        <v>29033003.280000001</v>
      </c>
      <c r="G63" s="2"/>
    </row>
    <row r="64" spans="1:7" ht="35.25" customHeight="1" outlineLevel="3">
      <c r="A64" s="19" t="s">
        <v>310</v>
      </c>
      <c r="B64" s="20" t="s">
        <v>313</v>
      </c>
      <c r="C64" s="20" t="s">
        <v>309</v>
      </c>
      <c r="D64" s="21">
        <f>D65</f>
        <v>1383800</v>
      </c>
      <c r="E64" s="12">
        <f t="shared" si="0"/>
        <v>0</v>
      </c>
      <c r="F64" s="21">
        <f>F65</f>
        <v>1383800</v>
      </c>
      <c r="G64" s="2"/>
    </row>
    <row r="65" spans="1:7" ht="18.75" customHeight="1" outlineLevel="3">
      <c r="A65" s="22" t="s">
        <v>311</v>
      </c>
      <c r="B65" s="17" t="s">
        <v>313</v>
      </c>
      <c r="C65" s="17" t="s">
        <v>12</v>
      </c>
      <c r="D65" s="23">
        <f>D66</f>
        <v>1383800</v>
      </c>
      <c r="E65" s="12">
        <f t="shared" si="0"/>
        <v>0</v>
      </c>
      <c r="F65" s="23">
        <f>F66</f>
        <v>1383800</v>
      </c>
      <c r="G65" s="2"/>
    </row>
    <row r="66" spans="1:7" ht="19.5" customHeight="1" outlineLevel="3">
      <c r="A66" s="22" t="s">
        <v>13</v>
      </c>
      <c r="B66" s="17" t="s">
        <v>313</v>
      </c>
      <c r="C66" s="17" t="s">
        <v>14</v>
      </c>
      <c r="D66" s="23">
        <v>1383800</v>
      </c>
      <c r="E66" s="12">
        <f t="shared" si="0"/>
        <v>0</v>
      </c>
      <c r="F66" s="23">
        <v>1383800</v>
      </c>
      <c r="G66" s="2"/>
    </row>
    <row r="67" spans="1:7" ht="37.5" customHeight="1" outlineLevel="3">
      <c r="A67" s="22" t="s">
        <v>312</v>
      </c>
      <c r="B67" s="17" t="s">
        <v>314</v>
      </c>
      <c r="C67" s="17" t="s">
        <v>309</v>
      </c>
      <c r="D67" s="23">
        <f>D68</f>
        <v>450000</v>
      </c>
      <c r="E67" s="12">
        <f t="shared" si="0"/>
        <v>0</v>
      </c>
      <c r="F67" s="23">
        <f>F68</f>
        <v>450000</v>
      </c>
      <c r="G67" s="2"/>
    </row>
    <row r="68" spans="1:7" ht="20.25" customHeight="1" outlineLevel="3">
      <c r="A68" s="22" t="s">
        <v>311</v>
      </c>
      <c r="B68" s="17" t="s">
        <v>314</v>
      </c>
      <c r="C68" s="17" t="s">
        <v>12</v>
      </c>
      <c r="D68" s="23">
        <f>D69</f>
        <v>450000</v>
      </c>
      <c r="E68" s="12">
        <f t="shared" si="0"/>
        <v>0</v>
      </c>
      <c r="F68" s="23">
        <f>F69</f>
        <v>450000</v>
      </c>
      <c r="G68" s="2"/>
    </row>
    <row r="69" spans="1:7" ht="21.75" customHeight="1" outlineLevel="3">
      <c r="A69" s="22" t="s">
        <v>13</v>
      </c>
      <c r="B69" s="17" t="s">
        <v>314</v>
      </c>
      <c r="C69" s="17" t="s">
        <v>14</v>
      </c>
      <c r="D69" s="23">
        <v>450000</v>
      </c>
      <c r="E69" s="12">
        <f t="shared" si="0"/>
        <v>0</v>
      </c>
      <c r="F69" s="23">
        <v>450000</v>
      </c>
      <c r="G69" s="2"/>
    </row>
    <row r="70" spans="1:7" ht="18.75" customHeight="1" outlineLevel="3">
      <c r="A70" s="24" t="s">
        <v>68</v>
      </c>
      <c r="B70" s="25" t="s">
        <v>69</v>
      </c>
      <c r="C70" s="17" t="s">
        <v>309</v>
      </c>
      <c r="D70" s="23">
        <f>D71+D73+D75</f>
        <v>30728000</v>
      </c>
      <c r="E70" s="12">
        <f t="shared" si="0"/>
        <v>-4078796.7199999988</v>
      </c>
      <c r="F70" s="23">
        <f>F71+F73+F75</f>
        <v>26649203.280000001</v>
      </c>
      <c r="G70" s="2"/>
    </row>
    <row r="71" spans="1:7" ht="15.75" outlineLevel="4">
      <c r="A71" s="24" t="s">
        <v>11</v>
      </c>
      <c r="B71" s="25" t="s">
        <v>69</v>
      </c>
      <c r="C71" s="25" t="s">
        <v>12</v>
      </c>
      <c r="D71" s="23">
        <f>D72</f>
        <v>28749767.93</v>
      </c>
      <c r="E71" s="12">
        <f t="shared" si="0"/>
        <v>-4206538.5599999987</v>
      </c>
      <c r="F71" s="23">
        <f>F72</f>
        <v>24543229.370000001</v>
      </c>
      <c r="G71" s="2"/>
    </row>
    <row r="72" spans="1:7" ht="15.75" outlineLevel="5">
      <c r="A72" s="24" t="s">
        <v>13</v>
      </c>
      <c r="B72" s="25" t="s">
        <v>69</v>
      </c>
      <c r="C72" s="25" t="s">
        <v>14</v>
      </c>
      <c r="D72" s="23">
        <v>28749767.93</v>
      </c>
      <c r="E72" s="12">
        <f t="shared" si="0"/>
        <v>-4206538.5599999987</v>
      </c>
      <c r="F72" s="23">
        <v>24543229.370000001</v>
      </c>
      <c r="G72" s="2"/>
    </row>
    <row r="73" spans="1:7" ht="15.75" outlineLevel="5">
      <c r="A73" s="22" t="s">
        <v>44</v>
      </c>
      <c r="B73" s="25" t="s">
        <v>69</v>
      </c>
      <c r="C73" s="25" t="s">
        <v>45</v>
      </c>
      <c r="D73" s="23">
        <f>D74</f>
        <v>69000</v>
      </c>
      <c r="E73" s="12">
        <f t="shared" si="0"/>
        <v>0</v>
      </c>
      <c r="F73" s="23">
        <f>F74</f>
        <v>69000</v>
      </c>
      <c r="G73" s="2"/>
    </row>
    <row r="74" spans="1:7" ht="15.75" outlineLevel="5">
      <c r="A74" s="22" t="s">
        <v>46</v>
      </c>
      <c r="B74" s="25" t="s">
        <v>69</v>
      </c>
      <c r="C74" s="25" t="s">
        <v>47</v>
      </c>
      <c r="D74" s="23">
        <v>69000</v>
      </c>
      <c r="E74" s="12">
        <f t="shared" si="0"/>
        <v>0</v>
      </c>
      <c r="F74" s="23">
        <v>69000</v>
      </c>
      <c r="G74" s="2"/>
    </row>
    <row r="75" spans="1:7" ht="15.75" outlineLevel="5">
      <c r="A75" s="22" t="s">
        <v>29</v>
      </c>
      <c r="B75" s="25" t="s">
        <v>69</v>
      </c>
      <c r="C75" s="25" t="s">
        <v>30</v>
      </c>
      <c r="D75" s="23">
        <f>D76+D77</f>
        <v>1909232.07</v>
      </c>
      <c r="E75" s="12">
        <f t="shared" si="0"/>
        <v>127741.83999999985</v>
      </c>
      <c r="F75" s="23">
        <f>F76+F77</f>
        <v>2036973.91</v>
      </c>
      <c r="G75" s="2"/>
    </row>
    <row r="76" spans="1:7" ht="15.75" outlineLevel="5">
      <c r="A76" s="22" t="s">
        <v>315</v>
      </c>
      <c r="B76" s="25" t="s">
        <v>69</v>
      </c>
      <c r="C76" s="25" t="s">
        <v>316</v>
      </c>
      <c r="D76" s="23">
        <v>1691010.07</v>
      </c>
      <c r="E76" s="12">
        <f t="shared" si="0"/>
        <v>144652.83999999985</v>
      </c>
      <c r="F76" s="23">
        <v>1835662.91</v>
      </c>
      <c r="G76" s="2"/>
    </row>
    <row r="77" spans="1:7" ht="15.75" outlineLevel="5">
      <c r="A77" s="22" t="s">
        <v>31</v>
      </c>
      <c r="B77" s="25" t="s">
        <v>69</v>
      </c>
      <c r="C77" s="25" t="s">
        <v>32</v>
      </c>
      <c r="D77" s="23">
        <v>218222</v>
      </c>
      <c r="E77" s="12">
        <f t="shared" ref="E77:E155" si="1">F77-D77</f>
        <v>-16911</v>
      </c>
      <c r="F77" s="23">
        <v>201311</v>
      </c>
      <c r="G77" s="2"/>
    </row>
    <row r="78" spans="1:7" ht="15.75" outlineLevel="3">
      <c r="A78" s="24" t="s">
        <v>70</v>
      </c>
      <c r="B78" s="25" t="s">
        <v>71</v>
      </c>
      <c r="C78" s="25"/>
      <c r="D78" s="23">
        <f>D79</f>
        <v>550000</v>
      </c>
      <c r="E78" s="12">
        <f t="shared" si="1"/>
        <v>0</v>
      </c>
      <c r="F78" s="23">
        <f>F79</f>
        <v>550000</v>
      </c>
      <c r="G78" s="2"/>
    </row>
    <row r="79" spans="1:7" ht="15.75" outlineLevel="4">
      <c r="A79" s="24" t="s">
        <v>11</v>
      </c>
      <c r="B79" s="25" t="s">
        <v>71</v>
      </c>
      <c r="C79" s="25" t="s">
        <v>12</v>
      </c>
      <c r="D79" s="23">
        <f>D80</f>
        <v>550000</v>
      </c>
      <c r="E79" s="12">
        <f t="shared" si="1"/>
        <v>0</v>
      </c>
      <c r="F79" s="23">
        <f>F80</f>
        <v>550000</v>
      </c>
      <c r="G79" s="2"/>
    </row>
    <row r="80" spans="1:7" ht="15.75" outlineLevel="5">
      <c r="A80" s="24" t="s">
        <v>13</v>
      </c>
      <c r="B80" s="25" t="s">
        <v>71</v>
      </c>
      <c r="C80" s="25" t="s">
        <v>14</v>
      </c>
      <c r="D80" s="23">
        <v>550000</v>
      </c>
      <c r="E80" s="12">
        <f t="shared" si="1"/>
        <v>0</v>
      </c>
      <c r="F80" s="23">
        <v>550000</v>
      </c>
      <c r="G80" s="2"/>
    </row>
    <row r="81" spans="1:7" ht="15.75" outlineLevel="5">
      <c r="A81" s="42" t="s">
        <v>341</v>
      </c>
      <c r="B81" s="43" t="s">
        <v>344</v>
      </c>
      <c r="C81" s="43"/>
      <c r="D81" s="23">
        <v>0</v>
      </c>
      <c r="E81" s="12">
        <f t="shared" si="1"/>
        <v>2700000</v>
      </c>
      <c r="F81" s="23">
        <f>F82</f>
        <v>2700000</v>
      </c>
      <c r="G81" s="2"/>
    </row>
    <row r="82" spans="1:7" ht="15.75" outlineLevel="5">
      <c r="A82" s="42" t="s">
        <v>342</v>
      </c>
      <c r="B82" s="43" t="s">
        <v>345</v>
      </c>
      <c r="C82" s="43"/>
      <c r="D82" s="23">
        <v>0</v>
      </c>
      <c r="E82" s="12">
        <f t="shared" si="1"/>
        <v>2700000</v>
      </c>
      <c r="F82" s="23">
        <f>F83</f>
        <v>2700000</v>
      </c>
      <c r="G82" s="2"/>
    </row>
    <row r="83" spans="1:7" ht="15.75" outlineLevel="5">
      <c r="A83" s="42" t="s">
        <v>78</v>
      </c>
      <c r="B83" s="43" t="s">
        <v>345</v>
      </c>
      <c r="C83" s="43" t="s">
        <v>79</v>
      </c>
      <c r="D83" s="23">
        <v>0</v>
      </c>
      <c r="E83" s="12">
        <f t="shared" si="1"/>
        <v>2700000</v>
      </c>
      <c r="F83" s="23">
        <f>F84</f>
        <v>2700000</v>
      </c>
      <c r="G83" s="2"/>
    </row>
    <row r="84" spans="1:7" ht="15.75" outlineLevel="5">
      <c r="A84" s="42" t="s">
        <v>343</v>
      </c>
      <c r="B84" s="43" t="s">
        <v>345</v>
      </c>
      <c r="C84" s="43" t="s">
        <v>346</v>
      </c>
      <c r="D84" s="23">
        <v>0</v>
      </c>
      <c r="E84" s="12">
        <f t="shared" si="1"/>
        <v>2700000</v>
      </c>
      <c r="F84" s="23">
        <v>2700000</v>
      </c>
      <c r="G84" s="2"/>
    </row>
    <row r="85" spans="1:7" ht="31.5" outlineLevel="1">
      <c r="A85" s="24" t="s">
        <v>72</v>
      </c>
      <c r="B85" s="25" t="s">
        <v>73</v>
      </c>
      <c r="C85" s="25"/>
      <c r="D85" s="23">
        <f>D86+D90</f>
        <v>15548000.74</v>
      </c>
      <c r="E85" s="12">
        <f t="shared" si="1"/>
        <v>1366278.2599999998</v>
      </c>
      <c r="F85" s="23">
        <f>F86+F90</f>
        <v>16914279</v>
      </c>
      <c r="G85" s="2"/>
    </row>
    <row r="86" spans="1:7" ht="15.75" hidden="1" outlineLevel="2">
      <c r="A86" s="24" t="s">
        <v>74</v>
      </c>
      <c r="B86" s="25" t="s">
        <v>75</v>
      </c>
      <c r="C86" s="25"/>
      <c r="D86" s="23">
        <f>D87</f>
        <v>0</v>
      </c>
      <c r="E86" s="12">
        <f t="shared" si="1"/>
        <v>0</v>
      </c>
      <c r="F86" s="23">
        <f>F87</f>
        <v>0</v>
      </c>
      <c r="G86" s="2"/>
    </row>
    <row r="87" spans="1:7" ht="18.75" hidden="1" customHeight="1" outlineLevel="3">
      <c r="A87" s="24" t="s">
        <v>76</v>
      </c>
      <c r="B87" s="25" t="s">
        <v>77</v>
      </c>
      <c r="C87" s="25"/>
      <c r="D87" s="23">
        <f>D88</f>
        <v>0</v>
      </c>
      <c r="E87" s="12">
        <f t="shared" si="1"/>
        <v>0</v>
      </c>
      <c r="F87" s="23">
        <f>F88</f>
        <v>0</v>
      </c>
      <c r="G87" s="2"/>
    </row>
    <row r="88" spans="1:7" ht="15.75" hidden="1" outlineLevel="4">
      <c r="A88" s="24" t="s">
        <v>78</v>
      </c>
      <c r="B88" s="25" t="s">
        <v>77</v>
      </c>
      <c r="C88" s="25" t="s">
        <v>79</v>
      </c>
      <c r="D88" s="23">
        <f>D89</f>
        <v>0</v>
      </c>
      <c r="E88" s="12">
        <f t="shared" si="1"/>
        <v>0</v>
      </c>
      <c r="F88" s="23">
        <f>F89</f>
        <v>0</v>
      </c>
      <c r="G88" s="2"/>
    </row>
    <row r="89" spans="1:7" ht="19.5" hidden="1" customHeight="1" outlineLevel="5">
      <c r="A89" s="24" t="s">
        <v>80</v>
      </c>
      <c r="B89" s="25" t="s">
        <v>77</v>
      </c>
      <c r="C89" s="25" t="s">
        <v>81</v>
      </c>
      <c r="D89" s="23">
        <v>0</v>
      </c>
      <c r="E89" s="12">
        <f t="shared" si="1"/>
        <v>0</v>
      </c>
      <c r="F89" s="23">
        <v>0</v>
      </c>
      <c r="G89" s="2"/>
    </row>
    <row r="90" spans="1:7" ht="36.75" customHeight="1" outlineLevel="2" collapsed="1">
      <c r="A90" s="24" t="s">
        <v>82</v>
      </c>
      <c r="B90" s="25" t="s">
        <v>83</v>
      </c>
      <c r="C90" s="25"/>
      <c r="D90" s="23">
        <f>D91+D94+D97</f>
        <v>15548000.74</v>
      </c>
      <c r="E90" s="12">
        <f t="shared" si="1"/>
        <v>1366278.2599999998</v>
      </c>
      <c r="F90" s="23">
        <f>F91+F94+F97</f>
        <v>16914279</v>
      </c>
      <c r="G90" s="2"/>
    </row>
    <row r="91" spans="1:7" ht="39.75" customHeight="1" outlineLevel="3">
      <c r="A91" s="26" t="s">
        <v>320</v>
      </c>
      <c r="B91" s="27" t="s">
        <v>321</v>
      </c>
      <c r="C91" s="28" t="s">
        <v>309</v>
      </c>
      <c r="D91" s="23">
        <f>D92</f>
        <v>11403690.92</v>
      </c>
      <c r="E91" s="12">
        <f t="shared" si="1"/>
        <v>674258.3200000003</v>
      </c>
      <c r="F91" s="23">
        <f>F92</f>
        <v>12077949.24</v>
      </c>
      <c r="G91" s="2"/>
    </row>
    <row r="92" spans="1:7" ht="15.75" outlineLevel="4">
      <c r="A92" s="19" t="s">
        <v>78</v>
      </c>
      <c r="B92" s="29" t="s">
        <v>321</v>
      </c>
      <c r="C92" s="30" t="s">
        <v>79</v>
      </c>
      <c r="D92" s="23">
        <f>D93</f>
        <v>11403690.92</v>
      </c>
      <c r="E92" s="12">
        <f t="shared" si="1"/>
        <v>674258.3200000003</v>
      </c>
      <c r="F92" s="23">
        <f>F93</f>
        <v>12077949.24</v>
      </c>
      <c r="G92" s="2"/>
    </row>
    <row r="93" spans="1:7" ht="21.75" customHeight="1" outlineLevel="5">
      <c r="A93" s="22" t="s">
        <v>80</v>
      </c>
      <c r="B93" s="31" t="s">
        <v>321</v>
      </c>
      <c r="C93" s="17" t="s">
        <v>81</v>
      </c>
      <c r="D93" s="23">
        <v>11403690.92</v>
      </c>
      <c r="E93" s="12">
        <f t="shared" si="1"/>
        <v>674258.3200000003</v>
      </c>
      <c r="F93" s="23">
        <v>12077949.24</v>
      </c>
      <c r="G93" s="2"/>
    </row>
    <row r="94" spans="1:7" ht="36" customHeight="1" outlineLevel="5">
      <c r="A94" s="22" t="s">
        <v>84</v>
      </c>
      <c r="B94" s="31" t="s">
        <v>85</v>
      </c>
      <c r="C94" s="17" t="s">
        <v>309</v>
      </c>
      <c r="D94" s="23">
        <f>D95</f>
        <v>3910309.82</v>
      </c>
      <c r="E94" s="12">
        <f t="shared" si="1"/>
        <v>692019.94</v>
      </c>
      <c r="F94" s="23">
        <f>F95</f>
        <v>4602329.76</v>
      </c>
      <c r="G94" s="2"/>
    </row>
    <row r="95" spans="1:7" ht="21.75" customHeight="1" outlineLevel="5">
      <c r="A95" s="22" t="s">
        <v>78</v>
      </c>
      <c r="B95" s="31" t="s">
        <v>85</v>
      </c>
      <c r="C95" s="17" t="s">
        <v>79</v>
      </c>
      <c r="D95" s="23">
        <f>D96</f>
        <v>3910309.82</v>
      </c>
      <c r="E95" s="12">
        <f t="shared" si="1"/>
        <v>692019.94</v>
      </c>
      <c r="F95" s="23">
        <f>F96</f>
        <v>4602329.76</v>
      </c>
      <c r="G95" s="2"/>
    </row>
    <row r="96" spans="1:7" ht="21.75" customHeight="1" outlineLevel="5">
      <c r="A96" s="22" t="s">
        <v>80</v>
      </c>
      <c r="B96" s="31" t="s">
        <v>85</v>
      </c>
      <c r="C96" s="17" t="s">
        <v>81</v>
      </c>
      <c r="D96" s="23">
        <v>3910309.82</v>
      </c>
      <c r="E96" s="12">
        <f t="shared" si="1"/>
        <v>692019.94</v>
      </c>
      <c r="F96" s="23">
        <v>4602329.76</v>
      </c>
      <c r="G96" s="2"/>
    </row>
    <row r="97" spans="1:7" ht="33" customHeight="1" outlineLevel="5">
      <c r="A97" s="18" t="s">
        <v>319</v>
      </c>
      <c r="B97" s="31" t="s">
        <v>322</v>
      </c>
      <c r="C97" s="28" t="s">
        <v>309</v>
      </c>
      <c r="D97" s="23">
        <f>D98</f>
        <v>234000</v>
      </c>
      <c r="E97" s="12">
        <f t="shared" si="1"/>
        <v>0</v>
      </c>
      <c r="F97" s="23">
        <f>F98</f>
        <v>234000</v>
      </c>
      <c r="G97" s="2"/>
    </row>
    <row r="98" spans="1:7" ht="20.25" customHeight="1" outlineLevel="5">
      <c r="A98" s="22" t="s">
        <v>78</v>
      </c>
      <c r="B98" s="31" t="s">
        <v>322</v>
      </c>
      <c r="C98" s="28" t="s">
        <v>79</v>
      </c>
      <c r="D98" s="23">
        <f>D99</f>
        <v>234000</v>
      </c>
      <c r="E98" s="12">
        <f t="shared" si="1"/>
        <v>0</v>
      </c>
      <c r="F98" s="23">
        <f>F99</f>
        <v>234000</v>
      </c>
      <c r="G98" s="2"/>
    </row>
    <row r="99" spans="1:7" ht="21.75" customHeight="1" outlineLevel="5">
      <c r="A99" s="22" t="s">
        <v>80</v>
      </c>
      <c r="B99" s="31" t="s">
        <v>322</v>
      </c>
      <c r="C99" s="28" t="s">
        <v>81</v>
      </c>
      <c r="D99" s="23">
        <v>234000</v>
      </c>
      <c r="E99" s="12">
        <f t="shared" si="1"/>
        <v>0</v>
      </c>
      <c r="F99" s="23">
        <v>234000</v>
      </c>
      <c r="G99" s="2"/>
    </row>
    <row r="100" spans="1:7" ht="33" customHeight="1" outlineLevel="1">
      <c r="A100" s="24" t="s">
        <v>86</v>
      </c>
      <c r="B100" s="25" t="s">
        <v>87</v>
      </c>
      <c r="C100" s="25"/>
      <c r="D100" s="23">
        <f>D101</f>
        <v>1883490</v>
      </c>
      <c r="E100" s="12">
        <f t="shared" si="1"/>
        <v>0</v>
      </c>
      <c r="F100" s="23">
        <f>F101</f>
        <v>1883490</v>
      </c>
      <c r="G100" s="2"/>
    </row>
    <row r="101" spans="1:7" ht="15.75" outlineLevel="2">
      <c r="A101" s="24" t="s">
        <v>88</v>
      </c>
      <c r="B101" s="25" t="s">
        <v>89</v>
      </c>
      <c r="C101" s="25"/>
      <c r="D101" s="23">
        <f>D102</f>
        <v>1883490</v>
      </c>
      <c r="E101" s="12">
        <f t="shared" si="1"/>
        <v>0</v>
      </c>
      <c r="F101" s="23">
        <f>F102</f>
        <v>1883490</v>
      </c>
      <c r="G101" s="2"/>
    </row>
    <row r="102" spans="1:7" ht="22.5" customHeight="1" outlineLevel="3">
      <c r="A102" s="24" t="s">
        <v>90</v>
      </c>
      <c r="B102" s="25" t="s">
        <v>91</v>
      </c>
      <c r="C102" s="25"/>
      <c r="D102" s="23">
        <f>D103</f>
        <v>1883490</v>
      </c>
      <c r="E102" s="12">
        <f t="shared" si="1"/>
        <v>0</v>
      </c>
      <c r="F102" s="23">
        <f>F103</f>
        <v>1883490</v>
      </c>
      <c r="G102" s="2"/>
    </row>
    <row r="103" spans="1:7" ht="20.25" customHeight="1" outlineLevel="4">
      <c r="A103" s="24" t="s">
        <v>44</v>
      </c>
      <c r="B103" s="25" t="s">
        <v>91</v>
      </c>
      <c r="C103" s="25" t="s">
        <v>45</v>
      </c>
      <c r="D103" s="23">
        <f>D104</f>
        <v>1883490</v>
      </c>
      <c r="E103" s="12">
        <f t="shared" si="1"/>
        <v>0</v>
      </c>
      <c r="F103" s="23">
        <f>F104</f>
        <v>1883490</v>
      </c>
      <c r="G103" s="2"/>
    </row>
    <row r="104" spans="1:7" ht="18" customHeight="1" outlineLevel="5">
      <c r="A104" s="24" t="s">
        <v>46</v>
      </c>
      <c r="B104" s="25" t="s">
        <v>91</v>
      </c>
      <c r="C104" s="25" t="s">
        <v>47</v>
      </c>
      <c r="D104" s="23">
        <v>1883490</v>
      </c>
      <c r="E104" s="12">
        <f t="shared" si="1"/>
        <v>0</v>
      </c>
      <c r="F104" s="23">
        <v>1883490</v>
      </c>
      <c r="G104" s="2"/>
    </row>
    <row r="105" spans="1:7" ht="18" customHeight="1" outlineLevel="1">
      <c r="A105" s="24" t="s">
        <v>330</v>
      </c>
      <c r="B105" s="25" t="s">
        <v>288</v>
      </c>
      <c r="C105" s="25"/>
      <c r="D105" s="23">
        <f>D106</f>
        <v>54922000</v>
      </c>
      <c r="E105" s="12">
        <f t="shared" si="1"/>
        <v>5294000</v>
      </c>
      <c r="F105" s="23">
        <f>F106</f>
        <v>60216000</v>
      </c>
      <c r="G105" s="2"/>
    </row>
    <row r="106" spans="1:7" ht="31.5" hidden="1" outlineLevel="2">
      <c r="A106" s="24" t="s">
        <v>286</v>
      </c>
      <c r="B106" s="25" t="s">
        <v>289</v>
      </c>
      <c r="C106" s="25"/>
      <c r="D106" s="23">
        <f>D107+D110</f>
        <v>54922000</v>
      </c>
      <c r="E106" s="12">
        <f t="shared" si="1"/>
        <v>5294000</v>
      </c>
      <c r="F106" s="23">
        <f>F107+F110</f>
        <v>60216000</v>
      </c>
      <c r="G106" s="2"/>
    </row>
    <row r="107" spans="1:7" ht="15.75" outlineLevel="3">
      <c r="A107" s="24" t="s">
        <v>287</v>
      </c>
      <c r="B107" s="25" t="s">
        <v>290</v>
      </c>
      <c r="C107" s="25"/>
      <c r="D107" s="23">
        <f>D108</f>
        <v>28095055.620000001</v>
      </c>
      <c r="E107" s="12">
        <f t="shared" si="1"/>
        <v>0</v>
      </c>
      <c r="F107" s="23">
        <f>F108</f>
        <v>28095055.620000001</v>
      </c>
      <c r="G107" s="2"/>
    </row>
    <row r="108" spans="1:7" ht="31.5" outlineLevel="4">
      <c r="A108" s="24" t="s">
        <v>262</v>
      </c>
      <c r="B108" s="25" t="s">
        <v>290</v>
      </c>
      <c r="C108" s="25" t="s">
        <v>263</v>
      </c>
      <c r="D108" s="23">
        <f>D109</f>
        <v>28095055.620000001</v>
      </c>
      <c r="E108" s="12">
        <f t="shared" si="1"/>
        <v>0</v>
      </c>
      <c r="F108" s="23">
        <f>F109</f>
        <v>28095055.620000001</v>
      </c>
      <c r="G108" s="2"/>
    </row>
    <row r="109" spans="1:7" ht="22.5" customHeight="1" outlineLevel="5">
      <c r="A109" s="24" t="s">
        <v>264</v>
      </c>
      <c r="B109" s="25" t="s">
        <v>290</v>
      </c>
      <c r="C109" s="25" t="s">
        <v>265</v>
      </c>
      <c r="D109" s="23">
        <v>28095055.620000001</v>
      </c>
      <c r="E109" s="12">
        <f t="shared" si="1"/>
        <v>0</v>
      </c>
      <c r="F109" s="23">
        <v>28095055.620000001</v>
      </c>
      <c r="G109" s="2"/>
    </row>
    <row r="110" spans="1:7" ht="19.5" customHeight="1" outlineLevel="5">
      <c r="A110" s="24" t="s">
        <v>325</v>
      </c>
      <c r="B110" s="25" t="s">
        <v>327</v>
      </c>
      <c r="C110" s="25"/>
      <c r="D110" s="23">
        <f>D111</f>
        <v>26826944.379999999</v>
      </c>
      <c r="E110" s="12">
        <f t="shared" si="1"/>
        <v>5294000</v>
      </c>
      <c r="F110" s="23">
        <f>F111</f>
        <v>32120944.379999999</v>
      </c>
      <c r="G110" s="2"/>
    </row>
    <row r="111" spans="1:7" ht="34.5" customHeight="1" outlineLevel="5">
      <c r="A111" s="24" t="s">
        <v>262</v>
      </c>
      <c r="B111" s="25" t="s">
        <v>327</v>
      </c>
      <c r="C111" s="25" t="s">
        <v>263</v>
      </c>
      <c r="D111" s="23">
        <f>D112</f>
        <v>26826944.379999999</v>
      </c>
      <c r="E111" s="12">
        <f t="shared" si="1"/>
        <v>5294000</v>
      </c>
      <c r="F111" s="23">
        <f>F112</f>
        <v>32120944.379999999</v>
      </c>
      <c r="G111" s="2"/>
    </row>
    <row r="112" spans="1:7" ht="18" customHeight="1" outlineLevel="5">
      <c r="A112" s="24" t="s">
        <v>326</v>
      </c>
      <c r="B112" s="25" t="s">
        <v>327</v>
      </c>
      <c r="C112" s="25" t="s">
        <v>328</v>
      </c>
      <c r="D112" s="23">
        <v>26826944.379999999</v>
      </c>
      <c r="E112" s="12">
        <f t="shared" si="1"/>
        <v>5294000</v>
      </c>
      <c r="F112" s="23">
        <v>32120944.379999999</v>
      </c>
      <c r="G112" s="2"/>
    </row>
    <row r="113" spans="1:7" ht="35.25" customHeight="1">
      <c r="A113" s="32" t="s">
        <v>92</v>
      </c>
      <c r="B113" s="33" t="s">
        <v>93</v>
      </c>
      <c r="C113" s="33"/>
      <c r="D113" s="34">
        <f>D114</f>
        <v>905000</v>
      </c>
      <c r="E113" s="12">
        <f t="shared" si="1"/>
        <v>-68930.400000000023</v>
      </c>
      <c r="F113" s="34">
        <f>F114</f>
        <v>836069.6</v>
      </c>
      <c r="G113" s="2"/>
    </row>
    <row r="114" spans="1:7" ht="35.25" customHeight="1" outlineLevel="1">
      <c r="A114" s="24" t="s">
        <v>94</v>
      </c>
      <c r="B114" s="25" t="s">
        <v>95</v>
      </c>
      <c r="C114" s="25"/>
      <c r="D114" s="23">
        <f>D115+D121+D125+D129</f>
        <v>905000</v>
      </c>
      <c r="E114" s="12">
        <f t="shared" si="1"/>
        <v>-68930.400000000023</v>
      </c>
      <c r="F114" s="23">
        <f>F115+F121+F125+F129</f>
        <v>836069.6</v>
      </c>
      <c r="G114" s="2"/>
    </row>
    <row r="115" spans="1:7" ht="15.75" outlineLevel="2">
      <c r="A115" s="24" t="s">
        <v>96</v>
      </c>
      <c r="B115" s="25" t="s">
        <v>97</v>
      </c>
      <c r="C115" s="25"/>
      <c r="D115" s="23">
        <f>D116</f>
        <v>150000</v>
      </c>
      <c r="E115" s="12">
        <f t="shared" si="1"/>
        <v>0</v>
      </c>
      <c r="F115" s="23">
        <f>F116</f>
        <v>150000</v>
      </c>
      <c r="G115" s="2"/>
    </row>
    <row r="116" spans="1:7" ht="21" customHeight="1" outlineLevel="3">
      <c r="A116" s="24" t="s">
        <v>98</v>
      </c>
      <c r="B116" s="25" t="s">
        <v>99</v>
      </c>
      <c r="C116" s="25"/>
      <c r="D116" s="23">
        <f>D117+D119</f>
        <v>150000</v>
      </c>
      <c r="E116" s="12">
        <f t="shared" si="1"/>
        <v>0</v>
      </c>
      <c r="F116" s="23">
        <f>F117+F119</f>
        <v>150000</v>
      </c>
      <c r="G116" s="2"/>
    </row>
    <row r="117" spans="1:7" ht="15.75" outlineLevel="4">
      <c r="A117" s="35" t="s">
        <v>11</v>
      </c>
      <c r="B117" s="36" t="s">
        <v>99</v>
      </c>
      <c r="C117" s="36" t="s">
        <v>12</v>
      </c>
      <c r="D117" s="37">
        <f>D118</f>
        <v>140000</v>
      </c>
      <c r="E117" s="12">
        <f t="shared" si="1"/>
        <v>0</v>
      </c>
      <c r="F117" s="37">
        <f>F118</f>
        <v>140000</v>
      </c>
      <c r="G117" s="2"/>
    </row>
    <row r="118" spans="1:7" ht="15.75" outlineLevel="5">
      <c r="A118" s="13" t="s">
        <v>13</v>
      </c>
      <c r="B118" s="14" t="s">
        <v>99</v>
      </c>
      <c r="C118" s="14" t="s">
        <v>14</v>
      </c>
      <c r="D118" s="15">
        <v>140000</v>
      </c>
      <c r="E118" s="12">
        <f t="shared" si="1"/>
        <v>0</v>
      </c>
      <c r="F118" s="15">
        <v>140000</v>
      </c>
      <c r="G118" s="2"/>
    </row>
    <row r="119" spans="1:7" ht="18" customHeight="1" outlineLevel="5">
      <c r="A119" s="24" t="s">
        <v>44</v>
      </c>
      <c r="B119" s="14" t="s">
        <v>99</v>
      </c>
      <c r="C119" s="14" t="s">
        <v>45</v>
      </c>
      <c r="D119" s="15">
        <f>D120</f>
        <v>10000</v>
      </c>
      <c r="E119" s="12">
        <f t="shared" si="1"/>
        <v>0</v>
      </c>
      <c r="F119" s="15">
        <f>F120</f>
        <v>10000</v>
      </c>
      <c r="G119" s="2"/>
    </row>
    <row r="120" spans="1:7" ht="20.25" customHeight="1" outlineLevel="5">
      <c r="A120" s="24" t="s">
        <v>46</v>
      </c>
      <c r="B120" s="14" t="s">
        <v>99</v>
      </c>
      <c r="C120" s="14" t="s">
        <v>47</v>
      </c>
      <c r="D120" s="15">
        <v>10000</v>
      </c>
      <c r="E120" s="12">
        <f t="shared" si="1"/>
        <v>0</v>
      </c>
      <c r="F120" s="15">
        <v>10000</v>
      </c>
      <c r="G120" s="2"/>
    </row>
    <row r="121" spans="1:7" ht="18.75" customHeight="1" outlineLevel="2">
      <c r="A121" s="13" t="s">
        <v>100</v>
      </c>
      <c r="B121" s="14" t="s">
        <v>101</v>
      </c>
      <c r="C121" s="14"/>
      <c r="D121" s="15">
        <f>D122</f>
        <v>25000</v>
      </c>
      <c r="E121" s="12">
        <f t="shared" si="1"/>
        <v>0</v>
      </c>
      <c r="F121" s="15">
        <f>F122</f>
        <v>25000</v>
      </c>
      <c r="G121" s="2"/>
    </row>
    <row r="122" spans="1:7" ht="21.75" customHeight="1" outlineLevel="3">
      <c r="A122" s="13" t="s">
        <v>102</v>
      </c>
      <c r="B122" s="14" t="s">
        <v>103</v>
      </c>
      <c r="C122" s="14"/>
      <c r="D122" s="15">
        <f>D123</f>
        <v>25000</v>
      </c>
      <c r="E122" s="12">
        <f t="shared" si="1"/>
        <v>0</v>
      </c>
      <c r="F122" s="15">
        <f>F123</f>
        <v>25000</v>
      </c>
      <c r="G122" s="2"/>
    </row>
    <row r="123" spans="1:7" ht="15.75" outlineLevel="4">
      <c r="A123" s="13" t="s">
        <v>11</v>
      </c>
      <c r="B123" s="14" t="s">
        <v>103</v>
      </c>
      <c r="C123" s="14" t="s">
        <v>12</v>
      </c>
      <c r="D123" s="15">
        <f>D124</f>
        <v>25000</v>
      </c>
      <c r="E123" s="12">
        <f t="shared" si="1"/>
        <v>0</v>
      </c>
      <c r="F123" s="15">
        <f>F124</f>
        <v>25000</v>
      </c>
      <c r="G123" s="2"/>
    </row>
    <row r="124" spans="1:7" ht="15.75" outlineLevel="5">
      <c r="A124" s="13" t="s">
        <v>13</v>
      </c>
      <c r="B124" s="14" t="s">
        <v>103</v>
      </c>
      <c r="C124" s="14" t="s">
        <v>14</v>
      </c>
      <c r="D124" s="15">
        <v>25000</v>
      </c>
      <c r="E124" s="12">
        <f t="shared" si="1"/>
        <v>0</v>
      </c>
      <c r="F124" s="15">
        <v>25000</v>
      </c>
      <c r="G124" s="2"/>
    </row>
    <row r="125" spans="1:7" ht="15.75" outlineLevel="2">
      <c r="A125" s="13" t="s">
        <v>104</v>
      </c>
      <c r="B125" s="14" t="s">
        <v>105</v>
      </c>
      <c r="C125" s="14"/>
      <c r="D125" s="15">
        <f>D126</f>
        <v>480000</v>
      </c>
      <c r="E125" s="12">
        <f t="shared" si="1"/>
        <v>-68930.400000000023</v>
      </c>
      <c r="F125" s="15">
        <f>F126</f>
        <v>411069.6</v>
      </c>
      <c r="G125" s="2"/>
    </row>
    <row r="126" spans="1:7" ht="24" customHeight="1" outlineLevel="3">
      <c r="A126" s="13" t="s">
        <v>106</v>
      </c>
      <c r="B126" s="14" t="s">
        <v>107</v>
      </c>
      <c r="C126" s="14"/>
      <c r="D126" s="15">
        <f>D127</f>
        <v>480000</v>
      </c>
      <c r="E126" s="12">
        <f t="shared" si="1"/>
        <v>-68930.400000000023</v>
      </c>
      <c r="F126" s="15">
        <f>F127</f>
        <v>411069.6</v>
      </c>
      <c r="G126" s="2"/>
    </row>
    <row r="127" spans="1:7" ht="15.75" outlineLevel="4">
      <c r="A127" s="13" t="s">
        <v>11</v>
      </c>
      <c r="B127" s="14" t="s">
        <v>107</v>
      </c>
      <c r="C127" s="14" t="s">
        <v>12</v>
      </c>
      <c r="D127" s="15">
        <f>D128</f>
        <v>480000</v>
      </c>
      <c r="E127" s="12">
        <f t="shared" si="1"/>
        <v>-68930.400000000023</v>
      </c>
      <c r="F127" s="15">
        <f>F128</f>
        <v>411069.6</v>
      </c>
      <c r="G127" s="2"/>
    </row>
    <row r="128" spans="1:7" ht="15.75" outlineLevel="5">
      <c r="A128" s="13" t="s">
        <v>13</v>
      </c>
      <c r="B128" s="14" t="s">
        <v>107</v>
      </c>
      <c r="C128" s="14" t="s">
        <v>14</v>
      </c>
      <c r="D128" s="15">
        <v>480000</v>
      </c>
      <c r="E128" s="12">
        <f t="shared" si="1"/>
        <v>-68930.400000000023</v>
      </c>
      <c r="F128" s="15">
        <v>411069.6</v>
      </c>
      <c r="G128" s="2"/>
    </row>
    <row r="129" spans="1:7" ht="31.5" outlineLevel="2">
      <c r="A129" s="13" t="s">
        <v>108</v>
      </c>
      <c r="B129" s="14" t="s">
        <v>109</v>
      </c>
      <c r="C129" s="14"/>
      <c r="D129" s="15">
        <f>D130</f>
        <v>250000</v>
      </c>
      <c r="E129" s="12">
        <f t="shared" si="1"/>
        <v>0</v>
      </c>
      <c r="F129" s="15">
        <f>F130</f>
        <v>250000</v>
      </c>
      <c r="G129" s="2"/>
    </row>
    <row r="130" spans="1:7" ht="15.75" outlineLevel="3">
      <c r="A130" s="13" t="s">
        <v>110</v>
      </c>
      <c r="B130" s="14" t="s">
        <v>111</v>
      </c>
      <c r="C130" s="14"/>
      <c r="D130" s="15">
        <f>D131</f>
        <v>250000</v>
      </c>
      <c r="E130" s="12">
        <f t="shared" si="1"/>
        <v>0</v>
      </c>
      <c r="F130" s="15">
        <f>F131</f>
        <v>250000</v>
      </c>
      <c r="G130" s="2"/>
    </row>
    <row r="131" spans="1:7" ht="15.75" outlineLevel="4">
      <c r="A131" s="13" t="s">
        <v>11</v>
      </c>
      <c r="B131" s="14" t="s">
        <v>111</v>
      </c>
      <c r="C131" s="14" t="s">
        <v>12</v>
      </c>
      <c r="D131" s="15">
        <f>D132</f>
        <v>250000</v>
      </c>
      <c r="E131" s="12">
        <f t="shared" si="1"/>
        <v>0</v>
      </c>
      <c r="F131" s="15">
        <f>F132</f>
        <v>250000</v>
      </c>
      <c r="G131" s="2"/>
    </row>
    <row r="132" spans="1:7" ht="15.75" outlineLevel="5">
      <c r="A132" s="13" t="s">
        <v>13</v>
      </c>
      <c r="B132" s="14" t="s">
        <v>111</v>
      </c>
      <c r="C132" s="14" t="s">
        <v>14</v>
      </c>
      <c r="D132" s="15">
        <v>250000</v>
      </c>
      <c r="E132" s="12">
        <f t="shared" si="1"/>
        <v>0</v>
      </c>
      <c r="F132" s="15">
        <v>250000</v>
      </c>
      <c r="G132" s="2"/>
    </row>
    <row r="133" spans="1:7" ht="15.75">
      <c r="A133" s="9" t="s">
        <v>112</v>
      </c>
      <c r="B133" s="10" t="s">
        <v>113</v>
      </c>
      <c r="C133" s="10"/>
      <c r="D133" s="11">
        <f>D134+D145+D149+D153</f>
        <v>20384350</v>
      </c>
      <c r="E133" s="12">
        <f t="shared" si="1"/>
        <v>255000</v>
      </c>
      <c r="F133" s="11">
        <f>F134+F145+F149+F153</f>
        <v>20639350</v>
      </c>
      <c r="G133" s="2"/>
    </row>
    <row r="134" spans="1:7" ht="31.5" outlineLevel="2">
      <c r="A134" s="13" t="s">
        <v>114</v>
      </c>
      <c r="B134" s="14" t="s">
        <v>115</v>
      </c>
      <c r="C134" s="14"/>
      <c r="D134" s="15">
        <f>D135+D142</f>
        <v>17090806.93</v>
      </c>
      <c r="E134" s="12">
        <f t="shared" si="1"/>
        <v>78174.829999998212</v>
      </c>
      <c r="F134" s="15">
        <f>F135+F142</f>
        <v>17168981.759999998</v>
      </c>
      <c r="G134" s="2"/>
    </row>
    <row r="135" spans="1:7" ht="19.5" customHeight="1" outlineLevel="3">
      <c r="A135" s="13" t="s">
        <v>116</v>
      </c>
      <c r="B135" s="14" t="s">
        <v>117</v>
      </c>
      <c r="C135" s="14"/>
      <c r="D135" s="15">
        <f>D136+D138+D140</f>
        <v>15789806.929999998</v>
      </c>
      <c r="E135" s="12">
        <f t="shared" si="1"/>
        <v>-121825.16999999993</v>
      </c>
      <c r="F135" s="15">
        <f>F136+F138+F140</f>
        <v>15667981.759999998</v>
      </c>
      <c r="G135" s="2"/>
    </row>
    <row r="136" spans="1:7" ht="50.25" customHeight="1" outlineLevel="4">
      <c r="A136" s="13" t="s">
        <v>54</v>
      </c>
      <c r="B136" s="14" t="s">
        <v>117</v>
      </c>
      <c r="C136" s="14" t="s">
        <v>55</v>
      </c>
      <c r="D136" s="15">
        <f>D137</f>
        <v>13334999.539999999</v>
      </c>
      <c r="E136" s="12">
        <f t="shared" si="1"/>
        <v>0</v>
      </c>
      <c r="F136" s="15">
        <f>F137</f>
        <v>13334999.539999999</v>
      </c>
      <c r="G136" s="2"/>
    </row>
    <row r="137" spans="1:7" ht="18" customHeight="1" outlineLevel="5">
      <c r="A137" s="13" t="s">
        <v>56</v>
      </c>
      <c r="B137" s="14" t="s">
        <v>117</v>
      </c>
      <c r="C137" s="14" t="s">
        <v>57</v>
      </c>
      <c r="D137" s="15">
        <v>13334999.539999999</v>
      </c>
      <c r="E137" s="12">
        <f t="shared" si="1"/>
        <v>0</v>
      </c>
      <c r="F137" s="15">
        <v>13334999.539999999</v>
      </c>
      <c r="G137" s="2"/>
    </row>
    <row r="138" spans="1:7" ht="15.75" outlineLevel="4">
      <c r="A138" s="13" t="s">
        <v>11</v>
      </c>
      <c r="B138" s="14" t="s">
        <v>117</v>
      </c>
      <c r="C138" s="14" t="s">
        <v>12</v>
      </c>
      <c r="D138" s="15">
        <f>D139</f>
        <v>2452516.4500000002</v>
      </c>
      <c r="E138" s="12">
        <f t="shared" si="1"/>
        <v>-121825.17000000039</v>
      </c>
      <c r="F138" s="15">
        <f>F139</f>
        <v>2330691.2799999998</v>
      </c>
      <c r="G138" s="2"/>
    </row>
    <row r="139" spans="1:7" ht="15.75" outlineLevel="5">
      <c r="A139" s="13" t="s">
        <v>13</v>
      </c>
      <c r="B139" s="14" t="s">
        <v>117</v>
      </c>
      <c r="C139" s="14" t="s">
        <v>14</v>
      </c>
      <c r="D139" s="15">
        <v>2452516.4500000002</v>
      </c>
      <c r="E139" s="12">
        <f t="shared" si="1"/>
        <v>-121825.17000000039</v>
      </c>
      <c r="F139" s="15">
        <v>2330691.2799999998</v>
      </c>
      <c r="G139" s="2"/>
    </row>
    <row r="140" spans="1:7" ht="17.25" customHeight="1" outlineLevel="4">
      <c r="A140" s="13" t="s">
        <v>29</v>
      </c>
      <c r="B140" s="14" t="s">
        <v>117</v>
      </c>
      <c r="C140" s="14" t="s">
        <v>30</v>
      </c>
      <c r="D140" s="15">
        <f>D141</f>
        <v>2290.94</v>
      </c>
      <c r="E140" s="12">
        <f t="shared" si="1"/>
        <v>0</v>
      </c>
      <c r="F140" s="15">
        <f>F141</f>
        <v>2290.94</v>
      </c>
      <c r="G140" s="2"/>
    </row>
    <row r="141" spans="1:7" ht="17.25" customHeight="1" outlineLevel="5">
      <c r="A141" s="13" t="s">
        <v>31</v>
      </c>
      <c r="B141" s="14" t="s">
        <v>117</v>
      </c>
      <c r="C141" s="14" t="s">
        <v>32</v>
      </c>
      <c r="D141" s="15">
        <v>2290.94</v>
      </c>
      <c r="E141" s="12">
        <f t="shared" si="1"/>
        <v>0</v>
      </c>
      <c r="F141" s="15">
        <v>2290.94</v>
      </c>
      <c r="G141" s="2"/>
    </row>
    <row r="142" spans="1:7" ht="15.75" outlineLevel="3">
      <c r="A142" s="13" t="s">
        <v>118</v>
      </c>
      <c r="B142" s="14" t="s">
        <v>119</v>
      </c>
      <c r="C142" s="14"/>
      <c r="D142" s="15">
        <f>D143</f>
        <v>1301000</v>
      </c>
      <c r="E142" s="12">
        <f t="shared" si="1"/>
        <v>200000</v>
      </c>
      <c r="F142" s="15">
        <f>F143</f>
        <v>1501000</v>
      </c>
      <c r="G142" s="2"/>
    </row>
    <row r="143" spans="1:7" ht="15.75" outlineLevel="4">
      <c r="A143" s="13" t="s">
        <v>11</v>
      </c>
      <c r="B143" s="14" t="s">
        <v>119</v>
      </c>
      <c r="C143" s="14" t="s">
        <v>12</v>
      </c>
      <c r="D143" s="15">
        <f>D144</f>
        <v>1301000</v>
      </c>
      <c r="E143" s="12">
        <f t="shared" si="1"/>
        <v>200000</v>
      </c>
      <c r="F143" s="15">
        <f>F144</f>
        <v>1501000</v>
      </c>
      <c r="G143" s="2"/>
    </row>
    <row r="144" spans="1:7" ht="15.75" outlineLevel="5">
      <c r="A144" s="13" t="s">
        <v>13</v>
      </c>
      <c r="B144" s="14" t="s">
        <v>119</v>
      </c>
      <c r="C144" s="14" t="s">
        <v>14</v>
      </c>
      <c r="D144" s="15">
        <v>1301000</v>
      </c>
      <c r="E144" s="12">
        <f t="shared" si="1"/>
        <v>200000</v>
      </c>
      <c r="F144" s="15">
        <v>1501000</v>
      </c>
      <c r="G144" s="2"/>
    </row>
    <row r="145" spans="1:7" ht="21" customHeight="1" outlineLevel="2">
      <c r="A145" s="13" t="s">
        <v>120</v>
      </c>
      <c r="B145" s="14" t="s">
        <v>121</v>
      </c>
      <c r="C145" s="14"/>
      <c r="D145" s="15">
        <f>D146</f>
        <v>1365093.07</v>
      </c>
      <c r="E145" s="12">
        <f t="shared" si="1"/>
        <v>-150657.90000000014</v>
      </c>
      <c r="F145" s="15">
        <f>F146</f>
        <v>1214435.17</v>
      </c>
      <c r="G145" s="2"/>
    </row>
    <row r="146" spans="1:7" ht="20.25" customHeight="1" outlineLevel="3">
      <c r="A146" s="13" t="s">
        <v>122</v>
      </c>
      <c r="B146" s="14" t="s">
        <v>123</v>
      </c>
      <c r="C146" s="14"/>
      <c r="D146" s="15">
        <f>D147</f>
        <v>1365093.07</v>
      </c>
      <c r="E146" s="12">
        <f t="shared" si="1"/>
        <v>-150657.90000000014</v>
      </c>
      <c r="F146" s="15">
        <f>F147</f>
        <v>1214435.17</v>
      </c>
      <c r="G146" s="2"/>
    </row>
    <row r="147" spans="1:7" ht="15.75" outlineLevel="4">
      <c r="A147" s="13" t="s">
        <v>11</v>
      </c>
      <c r="B147" s="14" t="s">
        <v>123</v>
      </c>
      <c r="C147" s="14" t="s">
        <v>12</v>
      </c>
      <c r="D147" s="15">
        <f>D148</f>
        <v>1365093.07</v>
      </c>
      <c r="E147" s="12">
        <f t="shared" si="1"/>
        <v>-150657.90000000014</v>
      </c>
      <c r="F147" s="15">
        <f>F148</f>
        <v>1214435.17</v>
      </c>
      <c r="G147" s="2"/>
    </row>
    <row r="148" spans="1:7" ht="15.75" outlineLevel="5">
      <c r="A148" s="13" t="s">
        <v>13</v>
      </c>
      <c r="B148" s="14" t="s">
        <v>123</v>
      </c>
      <c r="C148" s="14" t="s">
        <v>14</v>
      </c>
      <c r="D148" s="15">
        <v>1365093.07</v>
      </c>
      <c r="E148" s="12">
        <f t="shared" si="1"/>
        <v>-150657.90000000014</v>
      </c>
      <c r="F148" s="15">
        <v>1214435.17</v>
      </c>
      <c r="G148" s="2"/>
    </row>
    <row r="149" spans="1:7" ht="15.75" outlineLevel="2">
      <c r="A149" s="13" t="s">
        <v>124</v>
      </c>
      <c r="B149" s="14" t="s">
        <v>125</v>
      </c>
      <c r="C149" s="14"/>
      <c r="D149" s="15">
        <f>D150</f>
        <v>1892450</v>
      </c>
      <c r="E149" s="12">
        <f t="shared" si="1"/>
        <v>327483.06999999983</v>
      </c>
      <c r="F149" s="15">
        <f>F150</f>
        <v>2219933.0699999998</v>
      </c>
      <c r="G149" s="2"/>
    </row>
    <row r="150" spans="1:7" ht="15.75" outlineLevel="3">
      <c r="A150" s="13" t="s">
        <v>126</v>
      </c>
      <c r="B150" s="14" t="s">
        <v>127</v>
      </c>
      <c r="C150" s="14"/>
      <c r="D150" s="15">
        <f>D151</f>
        <v>1892450</v>
      </c>
      <c r="E150" s="12">
        <f t="shared" si="1"/>
        <v>327483.06999999983</v>
      </c>
      <c r="F150" s="15">
        <f>F151</f>
        <v>2219933.0699999998</v>
      </c>
      <c r="G150" s="2"/>
    </row>
    <row r="151" spans="1:7" ht="15.75" outlineLevel="4">
      <c r="A151" s="13" t="s">
        <v>11</v>
      </c>
      <c r="B151" s="14" t="s">
        <v>127</v>
      </c>
      <c r="C151" s="14" t="s">
        <v>12</v>
      </c>
      <c r="D151" s="15">
        <f>D152</f>
        <v>1892450</v>
      </c>
      <c r="E151" s="12">
        <f t="shared" si="1"/>
        <v>327483.06999999983</v>
      </c>
      <c r="F151" s="15">
        <f>F152</f>
        <v>2219933.0699999998</v>
      </c>
      <c r="G151" s="2"/>
    </row>
    <row r="152" spans="1:7" ht="15.75" outlineLevel="5">
      <c r="A152" s="13" t="s">
        <v>13</v>
      </c>
      <c r="B152" s="14" t="s">
        <v>127</v>
      </c>
      <c r="C152" s="14" t="s">
        <v>14</v>
      </c>
      <c r="D152" s="15">
        <v>1892450</v>
      </c>
      <c r="E152" s="12">
        <f t="shared" si="1"/>
        <v>327483.06999999983</v>
      </c>
      <c r="F152" s="15">
        <v>2219933.0699999998</v>
      </c>
      <c r="G152" s="2"/>
    </row>
    <row r="153" spans="1:7" ht="31.5" outlineLevel="2">
      <c r="A153" s="13" t="s">
        <v>128</v>
      </c>
      <c r="B153" s="14" t="s">
        <v>129</v>
      </c>
      <c r="C153" s="14"/>
      <c r="D153" s="15">
        <f>D154</f>
        <v>36000</v>
      </c>
      <c r="E153" s="12">
        <f t="shared" si="1"/>
        <v>0</v>
      </c>
      <c r="F153" s="15">
        <f>F154</f>
        <v>36000</v>
      </c>
      <c r="G153" s="2"/>
    </row>
    <row r="154" spans="1:7" ht="31.5" outlineLevel="3">
      <c r="A154" s="13" t="s">
        <v>130</v>
      </c>
      <c r="B154" s="14" t="s">
        <v>131</v>
      </c>
      <c r="C154" s="14"/>
      <c r="D154" s="15">
        <f>D155</f>
        <v>36000</v>
      </c>
      <c r="E154" s="12">
        <f t="shared" si="1"/>
        <v>0</v>
      </c>
      <c r="F154" s="15">
        <f>F155</f>
        <v>36000</v>
      </c>
      <c r="G154" s="2"/>
    </row>
    <row r="155" spans="1:7" ht="15.75" outlineLevel="4">
      <c r="A155" s="13" t="s">
        <v>11</v>
      </c>
      <c r="B155" s="14" t="s">
        <v>131</v>
      </c>
      <c r="C155" s="14" t="s">
        <v>12</v>
      </c>
      <c r="D155" s="15">
        <f>D156</f>
        <v>36000</v>
      </c>
      <c r="E155" s="12">
        <f t="shared" si="1"/>
        <v>0</v>
      </c>
      <c r="F155" s="15">
        <f>F156</f>
        <v>36000</v>
      </c>
      <c r="G155" s="2"/>
    </row>
    <row r="156" spans="1:7" ht="15.75" outlineLevel="5">
      <c r="A156" s="13" t="s">
        <v>13</v>
      </c>
      <c r="B156" s="14" t="s">
        <v>131</v>
      </c>
      <c r="C156" s="14" t="s">
        <v>14</v>
      </c>
      <c r="D156" s="15">
        <v>36000</v>
      </c>
      <c r="E156" s="12">
        <f t="shared" ref="E156:E228" si="2">F156-D156</f>
        <v>0</v>
      </c>
      <c r="F156" s="15">
        <v>36000</v>
      </c>
      <c r="G156" s="2"/>
    </row>
    <row r="157" spans="1:7" ht="15.75">
      <c r="A157" s="9" t="s">
        <v>132</v>
      </c>
      <c r="B157" s="10" t="s">
        <v>133</v>
      </c>
      <c r="C157" s="10"/>
      <c r="D157" s="11">
        <v>550000</v>
      </c>
      <c r="E157" s="12">
        <f t="shared" si="2"/>
        <v>-499000</v>
      </c>
      <c r="F157" s="11">
        <f>F158</f>
        <v>51000</v>
      </c>
      <c r="G157" s="2"/>
    </row>
    <row r="158" spans="1:7" ht="31.5" outlineLevel="1">
      <c r="A158" s="13" t="s">
        <v>134</v>
      </c>
      <c r="B158" s="14" t="s">
        <v>135</v>
      </c>
      <c r="C158" s="14"/>
      <c r="D158" s="15">
        <f>D159+D163</f>
        <v>550000</v>
      </c>
      <c r="E158" s="12">
        <f t="shared" si="2"/>
        <v>-499000</v>
      </c>
      <c r="F158" s="15">
        <f>F159+F163</f>
        <v>51000</v>
      </c>
      <c r="G158" s="2"/>
    </row>
    <row r="159" spans="1:7" ht="47.25" outlineLevel="2">
      <c r="A159" s="13" t="s">
        <v>136</v>
      </c>
      <c r="B159" s="14" t="s">
        <v>137</v>
      </c>
      <c r="C159" s="14"/>
      <c r="D159" s="15">
        <f>D160</f>
        <v>500000</v>
      </c>
      <c r="E159" s="12">
        <f t="shared" si="2"/>
        <v>-499000</v>
      </c>
      <c r="F159" s="15">
        <f>F160</f>
        <v>1000</v>
      </c>
      <c r="G159" s="2"/>
    </row>
    <row r="160" spans="1:7" ht="47.25" outlineLevel="3">
      <c r="A160" s="13" t="s">
        <v>138</v>
      </c>
      <c r="B160" s="14" t="s">
        <v>139</v>
      </c>
      <c r="C160" s="14"/>
      <c r="D160" s="15">
        <f>D161</f>
        <v>500000</v>
      </c>
      <c r="E160" s="12">
        <f t="shared" si="2"/>
        <v>-499000</v>
      </c>
      <c r="F160" s="15">
        <f>F161</f>
        <v>1000</v>
      </c>
      <c r="G160" s="2"/>
    </row>
    <row r="161" spans="1:7" ht="15.75" outlineLevel="4">
      <c r="A161" s="13" t="s">
        <v>11</v>
      </c>
      <c r="B161" s="14" t="s">
        <v>139</v>
      </c>
      <c r="C161" s="14" t="s">
        <v>12</v>
      </c>
      <c r="D161" s="15">
        <f>D162</f>
        <v>500000</v>
      </c>
      <c r="E161" s="12">
        <f t="shared" si="2"/>
        <v>-499000</v>
      </c>
      <c r="F161" s="15">
        <f>F162</f>
        <v>1000</v>
      </c>
      <c r="G161" s="2"/>
    </row>
    <row r="162" spans="1:7" ht="15.75" outlineLevel="5">
      <c r="A162" s="13" t="s">
        <v>13</v>
      </c>
      <c r="B162" s="14" t="s">
        <v>139</v>
      </c>
      <c r="C162" s="14" t="s">
        <v>14</v>
      </c>
      <c r="D162" s="15">
        <v>500000</v>
      </c>
      <c r="E162" s="12">
        <f t="shared" si="2"/>
        <v>-499000</v>
      </c>
      <c r="F162" s="15">
        <v>1000</v>
      </c>
      <c r="G162" s="2"/>
    </row>
    <row r="163" spans="1:7" ht="31.5" outlineLevel="2">
      <c r="A163" s="13" t="s">
        <v>140</v>
      </c>
      <c r="B163" s="14" t="s">
        <v>141</v>
      </c>
      <c r="C163" s="14"/>
      <c r="D163" s="15">
        <f>D164</f>
        <v>50000</v>
      </c>
      <c r="E163" s="12">
        <f t="shared" si="2"/>
        <v>0</v>
      </c>
      <c r="F163" s="15">
        <f>F164</f>
        <v>50000</v>
      </c>
      <c r="G163" s="2"/>
    </row>
    <row r="164" spans="1:7" ht="15.75" outlineLevel="3">
      <c r="A164" s="13" t="s">
        <v>142</v>
      </c>
      <c r="B164" s="14" t="s">
        <v>143</v>
      </c>
      <c r="C164" s="14"/>
      <c r="D164" s="15">
        <f>D165</f>
        <v>50000</v>
      </c>
      <c r="E164" s="12">
        <f t="shared" si="2"/>
        <v>0</v>
      </c>
      <c r="F164" s="15">
        <f>F165</f>
        <v>50000</v>
      </c>
      <c r="G164" s="2"/>
    </row>
    <row r="165" spans="1:7" ht="15.75" outlineLevel="4">
      <c r="A165" s="13" t="s">
        <v>11</v>
      </c>
      <c r="B165" s="14" t="s">
        <v>143</v>
      </c>
      <c r="C165" s="14" t="s">
        <v>12</v>
      </c>
      <c r="D165" s="15">
        <f>D166</f>
        <v>50000</v>
      </c>
      <c r="E165" s="12">
        <f t="shared" si="2"/>
        <v>0</v>
      </c>
      <c r="F165" s="15">
        <f>F166</f>
        <v>50000</v>
      </c>
      <c r="G165" s="2"/>
    </row>
    <row r="166" spans="1:7" ht="15.75" outlineLevel="5">
      <c r="A166" s="13" t="s">
        <v>13</v>
      </c>
      <c r="B166" s="14" t="s">
        <v>143</v>
      </c>
      <c r="C166" s="14" t="s">
        <v>14</v>
      </c>
      <c r="D166" s="15">
        <v>50000</v>
      </c>
      <c r="E166" s="12">
        <f t="shared" si="2"/>
        <v>0</v>
      </c>
      <c r="F166" s="15">
        <v>50000</v>
      </c>
      <c r="G166" s="2"/>
    </row>
    <row r="167" spans="1:7" ht="15.75">
      <c r="A167" s="9" t="s">
        <v>144</v>
      </c>
      <c r="B167" s="10" t="s">
        <v>145</v>
      </c>
      <c r="C167" s="10"/>
      <c r="D167" s="11">
        <f>D168+D192</f>
        <v>35445731.770000003</v>
      </c>
      <c r="E167" s="12">
        <f t="shared" si="2"/>
        <v>-1137139.6300000027</v>
      </c>
      <c r="F167" s="11">
        <f>F168+F192</f>
        <v>34308592.140000001</v>
      </c>
      <c r="G167" s="2"/>
    </row>
    <row r="168" spans="1:7" ht="24" customHeight="1" outlineLevel="1">
      <c r="A168" s="13" t="s">
        <v>146</v>
      </c>
      <c r="B168" s="14" t="s">
        <v>147</v>
      </c>
      <c r="C168" s="14"/>
      <c r="D168" s="15">
        <f>D169+D178+D184+D188</f>
        <v>34235731.770000003</v>
      </c>
      <c r="E168" s="12">
        <f t="shared" si="2"/>
        <v>-817139.63000000268</v>
      </c>
      <c r="F168" s="15">
        <f>F169+F178+F184+F188</f>
        <v>33418592.140000001</v>
      </c>
      <c r="G168" s="2"/>
    </row>
    <row r="169" spans="1:7" ht="31.5" outlineLevel="2">
      <c r="A169" s="13" t="s">
        <v>148</v>
      </c>
      <c r="B169" s="14" t="s">
        <v>149</v>
      </c>
      <c r="C169" s="14"/>
      <c r="D169" s="15">
        <f>D170+D175</f>
        <v>28515410.960000001</v>
      </c>
      <c r="E169" s="12">
        <f t="shared" si="2"/>
        <v>-9353.6200000010431</v>
      </c>
      <c r="F169" s="15">
        <f>F170+F175</f>
        <v>28506057.34</v>
      </c>
      <c r="G169" s="2"/>
    </row>
    <row r="170" spans="1:7" ht="31.5" outlineLevel="3">
      <c r="A170" s="13" t="s">
        <v>150</v>
      </c>
      <c r="B170" s="14" t="s">
        <v>151</v>
      </c>
      <c r="C170" s="14"/>
      <c r="D170" s="15">
        <f>D171+D173</f>
        <v>8789350.0500000007</v>
      </c>
      <c r="E170" s="12">
        <f t="shared" si="2"/>
        <v>0</v>
      </c>
      <c r="F170" s="15">
        <f>F171+F173</f>
        <v>8789350.0500000007</v>
      </c>
      <c r="G170" s="2"/>
    </row>
    <row r="171" spans="1:7" ht="15.75" outlineLevel="4">
      <c r="A171" s="13" t="s">
        <v>11</v>
      </c>
      <c r="B171" s="14" t="s">
        <v>151</v>
      </c>
      <c r="C171" s="14" t="s">
        <v>12</v>
      </c>
      <c r="D171" s="15">
        <f>D172</f>
        <v>8774350.0500000007</v>
      </c>
      <c r="E171" s="12">
        <f t="shared" si="2"/>
        <v>0</v>
      </c>
      <c r="F171" s="15">
        <f>F172</f>
        <v>8774350.0500000007</v>
      </c>
      <c r="G171" s="2"/>
    </row>
    <row r="172" spans="1:7" ht="15.75" outlineLevel="5">
      <c r="A172" s="13" t="s">
        <v>13</v>
      </c>
      <c r="B172" s="14" t="s">
        <v>151</v>
      </c>
      <c r="C172" s="14" t="s">
        <v>14</v>
      </c>
      <c r="D172" s="15">
        <v>8774350.0500000007</v>
      </c>
      <c r="E172" s="12">
        <f t="shared" si="2"/>
        <v>0</v>
      </c>
      <c r="F172" s="15">
        <v>8774350.0500000007</v>
      </c>
      <c r="G172" s="2"/>
    </row>
    <row r="173" spans="1:7" ht="15.75" outlineLevel="5">
      <c r="A173" s="18" t="s">
        <v>29</v>
      </c>
      <c r="B173" s="14" t="s">
        <v>151</v>
      </c>
      <c r="C173" s="14" t="s">
        <v>30</v>
      </c>
      <c r="D173" s="15">
        <f>D174</f>
        <v>15000</v>
      </c>
      <c r="E173" s="12">
        <f t="shared" si="2"/>
        <v>0</v>
      </c>
      <c r="F173" s="15">
        <f>F174</f>
        <v>15000</v>
      </c>
      <c r="G173" s="2"/>
    </row>
    <row r="174" spans="1:7" ht="15.75" outlineLevel="5">
      <c r="A174" s="22" t="s">
        <v>315</v>
      </c>
      <c r="B174" s="14" t="s">
        <v>151</v>
      </c>
      <c r="C174" s="14" t="s">
        <v>316</v>
      </c>
      <c r="D174" s="15">
        <v>15000</v>
      </c>
      <c r="E174" s="12">
        <f t="shared" si="2"/>
        <v>0</v>
      </c>
      <c r="F174" s="15">
        <v>15000</v>
      </c>
      <c r="G174" s="2"/>
    </row>
    <row r="175" spans="1:7" ht="15.75" outlineLevel="3">
      <c r="A175" s="13" t="s">
        <v>152</v>
      </c>
      <c r="B175" s="14" t="s">
        <v>153</v>
      </c>
      <c r="C175" s="14"/>
      <c r="D175" s="15">
        <f>D176</f>
        <v>19726060.91</v>
      </c>
      <c r="E175" s="12">
        <f t="shared" si="2"/>
        <v>-9353.6200000010431</v>
      </c>
      <c r="F175" s="15">
        <f>F176</f>
        <v>19716707.289999999</v>
      </c>
      <c r="G175" s="2"/>
    </row>
    <row r="176" spans="1:7" ht="15.75" outlineLevel="4">
      <c r="A176" s="13" t="s">
        <v>11</v>
      </c>
      <c r="B176" s="14" t="s">
        <v>153</v>
      </c>
      <c r="C176" s="14" t="s">
        <v>12</v>
      </c>
      <c r="D176" s="15">
        <f>D177</f>
        <v>19726060.91</v>
      </c>
      <c r="E176" s="12">
        <f t="shared" si="2"/>
        <v>-9353.6200000010431</v>
      </c>
      <c r="F176" s="15">
        <f>F177</f>
        <v>19716707.289999999</v>
      </c>
      <c r="G176" s="2"/>
    </row>
    <row r="177" spans="1:7" ht="15.75" outlineLevel="5">
      <c r="A177" s="13" t="s">
        <v>13</v>
      </c>
      <c r="B177" s="14" t="s">
        <v>153</v>
      </c>
      <c r="C177" s="14" t="s">
        <v>14</v>
      </c>
      <c r="D177" s="15">
        <v>19726060.91</v>
      </c>
      <c r="E177" s="12">
        <f t="shared" si="2"/>
        <v>-9353.6200000010431</v>
      </c>
      <c r="F177" s="15">
        <v>19716707.289999999</v>
      </c>
      <c r="G177" s="2"/>
    </row>
    <row r="178" spans="1:7" ht="31.5" outlineLevel="2">
      <c r="A178" s="13" t="s">
        <v>154</v>
      </c>
      <c r="B178" s="14" t="s">
        <v>155</v>
      </c>
      <c r="C178" s="14"/>
      <c r="D178" s="15">
        <f>D179</f>
        <v>4912534.8</v>
      </c>
      <c r="E178" s="12">
        <f t="shared" si="2"/>
        <v>0</v>
      </c>
      <c r="F178" s="15">
        <f>F179</f>
        <v>4912534.8</v>
      </c>
      <c r="G178" s="2"/>
    </row>
    <row r="179" spans="1:7" ht="33.75" customHeight="1" outlineLevel="3">
      <c r="A179" s="13" t="s">
        <v>291</v>
      </c>
      <c r="B179" s="14" t="s">
        <v>156</v>
      </c>
      <c r="C179" s="14"/>
      <c r="D179" s="15">
        <f>D180</f>
        <v>4912534.8</v>
      </c>
      <c r="E179" s="12">
        <f t="shared" si="2"/>
        <v>0</v>
      </c>
      <c r="F179" s="15">
        <f>F180+F182</f>
        <v>4912534.8</v>
      </c>
      <c r="G179" s="2"/>
    </row>
    <row r="180" spans="1:7" ht="15.75" outlineLevel="4">
      <c r="A180" s="13" t="s">
        <v>11</v>
      </c>
      <c r="B180" s="14" t="s">
        <v>156</v>
      </c>
      <c r="C180" s="14" t="s">
        <v>12</v>
      </c>
      <c r="D180" s="15">
        <f>D181</f>
        <v>4912534.8</v>
      </c>
      <c r="E180" s="12">
        <f t="shared" si="2"/>
        <v>-53000</v>
      </c>
      <c r="F180" s="15">
        <f>F181</f>
        <v>4859534.8</v>
      </c>
      <c r="G180" s="2"/>
    </row>
    <row r="181" spans="1:7" ht="15.75" outlineLevel="5">
      <c r="A181" s="13" t="s">
        <v>13</v>
      </c>
      <c r="B181" s="14" t="s">
        <v>156</v>
      </c>
      <c r="C181" s="14" t="s">
        <v>14</v>
      </c>
      <c r="D181" s="15">
        <v>4912534.8</v>
      </c>
      <c r="E181" s="12">
        <f t="shared" si="2"/>
        <v>-53000</v>
      </c>
      <c r="F181" s="15">
        <v>4859534.8</v>
      </c>
      <c r="G181" s="2"/>
    </row>
    <row r="182" spans="1:7" ht="15.75" outlineLevel="5">
      <c r="A182" s="13" t="s">
        <v>29</v>
      </c>
      <c r="B182" s="14" t="s">
        <v>156</v>
      </c>
      <c r="C182" s="14" t="s">
        <v>30</v>
      </c>
      <c r="D182" s="15"/>
      <c r="E182" s="12">
        <f t="shared" si="2"/>
        <v>53000</v>
      </c>
      <c r="F182" s="15">
        <f>F183</f>
        <v>53000</v>
      </c>
      <c r="G182" s="2"/>
    </row>
    <row r="183" spans="1:7" ht="15.75" outlineLevel="5">
      <c r="A183" s="13" t="s">
        <v>315</v>
      </c>
      <c r="B183" s="14" t="s">
        <v>156</v>
      </c>
      <c r="C183" s="14" t="s">
        <v>316</v>
      </c>
      <c r="D183" s="15"/>
      <c r="E183" s="12">
        <f t="shared" si="2"/>
        <v>53000</v>
      </c>
      <c r="F183" s="15">
        <v>53000</v>
      </c>
      <c r="G183" s="2"/>
    </row>
    <row r="184" spans="1:7" ht="15.75" hidden="1" outlineLevel="2">
      <c r="A184" s="13" t="s">
        <v>157</v>
      </c>
      <c r="B184" s="14" t="s">
        <v>158</v>
      </c>
      <c r="C184" s="14"/>
      <c r="D184" s="15">
        <f>D185</f>
        <v>500000</v>
      </c>
      <c r="E184" s="12">
        <f t="shared" si="2"/>
        <v>-500000</v>
      </c>
      <c r="F184" s="15">
        <f>F185</f>
        <v>0</v>
      </c>
      <c r="G184" s="2"/>
    </row>
    <row r="185" spans="1:7" ht="31.5" hidden="1" outlineLevel="3">
      <c r="A185" s="13" t="s">
        <v>159</v>
      </c>
      <c r="B185" s="14" t="s">
        <v>160</v>
      </c>
      <c r="C185" s="14"/>
      <c r="D185" s="15">
        <f>D186</f>
        <v>500000</v>
      </c>
      <c r="E185" s="12">
        <f t="shared" si="2"/>
        <v>-500000</v>
      </c>
      <c r="F185" s="15">
        <f>F186</f>
        <v>0</v>
      </c>
      <c r="G185" s="2"/>
    </row>
    <row r="186" spans="1:7" ht="15.75" hidden="1" outlineLevel="4">
      <c r="A186" s="13" t="s">
        <v>11</v>
      </c>
      <c r="B186" s="14" t="s">
        <v>160</v>
      </c>
      <c r="C186" s="14" t="s">
        <v>12</v>
      </c>
      <c r="D186" s="15">
        <f>D187</f>
        <v>500000</v>
      </c>
      <c r="E186" s="12">
        <f t="shared" si="2"/>
        <v>-500000</v>
      </c>
      <c r="F186" s="15">
        <f>F187</f>
        <v>0</v>
      </c>
      <c r="G186" s="2"/>
    </row>
    <row r="187" spans="1:7" ht="15.75" hidden="1" outlineLevel="5">
      <c r="A187" s="13" t="s">
        <v>13</v>
      </c>
      <c r="B187" s="14" t="s">
        <v>160</v>
      </c>
      <c r="C187" s="14" t="s">
        <v>14</v>
      </c>
      <c r="D187" s="15">
        <v>500000</v>
      </c>
      <c r="E187" s="12">
        <f t="shared" si="2"/>
        <v>-500000</v>
      </c>
      <c r="F187" s="15">
        <v>0</v>
      </c>
      <c r="G187" s="2"/>
    </row>
    <row r="188" spans="1:7" ht="31.5" hidden="1" outlineLevel="2">
      <c r="A188" s="13" t="s">
        <v>161</v>
      </c>
      <c r="B188" s="14" t="s">
        <v>162</v>
      </c>
      <c r="C188" s="14"/>
      <c r="D188" s="15">
        <f>D189</f>
        <v>307786.01</v>
      </c>
      <c r="E188" s="12">
        <f t="shared" si="2"/>
        <v>-307786.01</v>
      </c>
      <c r="F188" s="15">
        <f>F189</f>
        <v>0</v>
      </c>
      <c r="G188" s="2"/>
    </row>
    <row r="189" spans="1:7" ht="15.75" hidden="1" outlineLevel="3">
      <c r="A189" s="13" t="s">
        <v>163</v>
      </c>
      <c r="B189" s="14" t="s">
        <v>164</v>
      </c>
      <c r="C189" s="14"/>
      <c r="D189" s="15">
        <f>D190</f>
        <v>307786.01</v>
      </c>
      <c r="E189" s="12">
        <f t="shared" si="2"/>
        <v>-307786.01</v>
      </c>
      <c r="F189" s="15">
        <f>F190</f>
        <v>0</v>
      </c>
      <c r="G189" s="2"/>
    </row>
    <row r="190" spans="1:7" ht="15.75" hidden="1" outlineLevel="4">
      <c r="A190" s="13" t="s">
        <v>11</v>
      </c>
      <c r="B190" s="14" t="s">
        <v>164</v>
      </c>
      <c r="C190" s="14" t="s">
        <v>12</v>
      </c>
      <c r="D190" s="15">
        <f>D191</f>
        <v>307786.01</v>
      </c>
      <c r="E190" s="12">
        <f t="shared" si="2"/>
        <v>-307786.01</v>
      </c>
      <c r="F190" s="15">
        <f>F191</f>
        <v>0</v>
      </c>
      <c r="G190" s="2"/>
    </row>
    <row r="191" spans="1:7" ht="15.75" hidden="1" outlineLevel="5">
      <c r="A191" s="13" t="s">
        <v>13</v>
      </c>
      <c r="B191" s="14" t="s">
        <v>164</v>
      </c>
      <c r="C191" s="14" t="s">
        <v>14</v>
      </c>
      <c r="D191" s="15">
        <v>307786.01</v>
      </c>
      <c r="E191" s="12">
        <f t="shared" si="2"/>
        <v>-307786.01</v>
      </c>
      <c r="F191" s="15">
        <v>0</v>
      </c>
      <c r="G191" s="2"/>
    </row>
    <row r="192" spans="1:7" ht="15.75" outlineLevel="1" collapsed="1">
      <c r="A192" s="13" t="s">
        <v>165</v>
      </c>
      <c r="B192" s="14" t="s">
        <v>166</v>
      </c>
      <c r="C192" s="14"/>
      <c r="D192" s="15">
        <f>D193+D197</f>
        <v>1210000</v>
      </c>
      <c r="E192" s="12">
        <f t="shared" si="2"/>
        <v>-320000</v>
      </c>
      <c r="F192" s="15">
        <f>F193+F197</f>
        <v>890000</v>
      </c>
      <c r="G192" s="2"/>
    </row>
    <row r="193" spans="1:7" ht="31.5" outlineLevel="2">
      <c r="A193" s="13" t="s">
        <v>167</v>
      </c>
      <c r="B193" s="14" t="s">
        <v>168</v>
      </c>
      <c r="C193" s="14"/>
      <c r="D193" s="15">
        <f>D194</f>
        <v>700000</v>
      </c>
      <c r="E193" s="12">
        <f t="shared" si="2"/>
        <v>-320000</v>
      </c>
      <c r="F193" s="15">
        <f>F194</f>
        <v>380000</v>
      </c>
      <c r="G193" s="2"/>
    </row>
    <row r="194" spans="1:7" ht="33.75" customHeight="1" outlineLevel="3">
      <c r="A194" s="13" t="s">
        <v>169</v>
      </c>
      <c r="B194" s="14" t="s">
        <v>170</v>
      </c>
      <c r="C194" s="14"/>
      <c r="D194" s="15">
        <f>D195</f>
        <v>700000</v>
      </c>
      <c r="E194" s="12">
        <f t="shared" si="2"/>
        <v>-320000</v>
      </c>
      <c r="F194" s="15">
        <f>F195</f>
        <v>380000</v>
      </c>
      <c r="G194" s="2"/>
    </row>
    <row r="195" spans="1:7" ht="15.75" outlineLevel="4">
      <c r="A195" s="13" t="s">
        <v>11</v>
      </c>
      <c r="B195" s="14" t="s">
        <v>170</v>
      </c>
      <c r="C195" s="14" t="s">
        <v>12</v>
      </c>
      <c r="D195" s="15">
        <f>D196</f>
        <v>700000</v>
      </c>
      <c r="E195" s="12">
        <f t="shared" si="2"/>
        <v>-320000</v>
      </c>
      <c r="F195" s="15">
        <f>F196</f>
        <v>380000</v>
      </c>
      <c r="G195" s="2"/>
    </row>
    <row r="196" spans="1:7" ht="15.75" outlineLevel="5">
      <c r="A196" s="13" t="s">
        <v>13</v>
      </c>
      <c r="B196" s="14" t="s">
        <v>170</v>
      </c>
      <c r="C196" s="14" t="s">
        <v>14</v>
      </c>
      <c r="D196" s="15">
        <v>700000</v>
      </c>
      <c r="E196" s="12">
        <f t="shared" si="2"/>
        <v>-320000</v>
      </c>
      <c r="F196" s="15">
        <v>380000</v>
      </c>
      <c r="G196" s="2"/>
    </row>
    <row r="197" spans="1:7" ht="31.5" outlineLevel="2">
      <c r="A197" s="13" t="s">
        <v>171</v>
      </c>
      <c r="B197" s="14" t="s">
        <v>172</v>
      </c>
      <c r="C197" s="14"/>
      <c r="D197" s="15">
        <f>D198</f>
        <v>510000</v>
      </c>
      <c r="E197" s="12">
        <f t="shared" si="2"/>
        <v>0</v>
      </c>
      <c r="F197" s="15">
        <f>F198</f>
        <v>510000</v>
      </c>
      <c r="G197" s="2"/>
    </row>
    <row r="198" spans="1:7" ht="31.5" outlineLevel="3">
      <c r="A198" s="13" t="s">
        <v>173</v>
      </c>
      <c r="B198" s="14" t="s">
        <v>174</v>
      </c>
      <c r="C198" s="14"/>
      <c r="D198" s="15">
        <f>D199</f>
        <v>510000</v>
      </c>
      <c r="E198" s="12">
        <f t="shared" si="2"/>
        <v>0</v>
      </c>
      <c r="F198" s="15">
        <f>F199</f>
        <v>510000</v>
      </c>
      <c r="G198" s="2"/>
    </row>
    <row r="199" spans="1:7" ht="15.75" outlineLevel="4">
      <c r="A199" s="13" t="s">
        <v>11</v>
      </c>
      <c r="B199" s="14" t="s">
        <v>174</v>
      </c>
      <c r="C199" s="14" t="s">
        <v>12</v>
      </c>
      <c r="D199" s="15">
        <f>D200</f>
        <v>510000</v>
      </c>
      <c r="E199" s="12">
        <f t="shared" si="2"/>
        <v>0</v>
      </c>
      <c r="F199" s="15">
        <f>F200</f>
        <v>510000</v>
      </c>
      <c r="G199" s="2"/>
    </row>
    <row r="200" spans="1:7" ht="15.75" outlineLevel="5">
      <c r="A200" s="13" t="s">
        <v>13</v>
      </c>
      <c r="B200" s="14" t="s">
        <v>174</v>
      </c>
      <c r="C200" s="14" t="s">
        <v>14</v>
      </c>
      <c r="D200" s="15">
        <v>510000</v>
      </c>
      <c r="E200" s="12">
        <f t="shared" si="2"/>
        <v>0</v>
      </c>
      <c r="F200" s="15">
        <v>510000</v>
      </c>
      <c r="G200" s="2"/>
    </row>
    <row r="201" spans="1:7" ht="31.5">
      <c r="A201" s="9" t="s">
        <v>175</v>
      </c>
      <c r="B201" s="10" t="s">
        <v>176</v>
      </c>
      <c r="C201" s="10"/>
      <c r="D201" s="11">
        <f>D202+D206+D227</f>
        <v>43877207.219999999</v>
      </c>
      <c r="E201" s="12">
        <f t="shared" si="2"/>
        <v>21516641.260000005</v>
      </c>
      <c r="F201" s="11">
        <f>F202+F206+F227</f>
        <v>65393848.480000004</v>
      </c>
      <c r="G201" s="2"/>
    </row>
    <row r="202" spans="1:7" ht="31.5" outlineLevel="2">
      <c r="A202" s="13" t="s">
        <v>177</v>
      </c>
      <c r="B202" s="14" t="s">
        <v>178</v>
      </c>
      <c r="C202" s="14"/>
      <c r="D202" s="15">
        <f>D203</f>
        <v>153000</v>
      </c>
      <c r="E202" s="12">
        <f t="shared" si="2"/>
        <v>0</v>
      </c>
      <c r="F202" s="15">
        <f>F203</f>
        <v>153000</v>
      </c>
      <c r="G202" s="2"/>
    </row>
    <row r="203" spans="1:7" ht="15.75" outlineLevel="3">
      <c r="A203" s="13" t="s">
        <v>347</v>
      </c>
      <c r="B203" s="14" t="s">
        <v>179</v>
      </c>
      <c r="C203" s="14"/>
      <c r="D203" s="15">
        <f>D204</f>
        <v>153000</v>
      </c>
      <c r="E203" s="12">
        <f t="shared" si="2"/>
        <v>0</v>
      </c>
      <c r="F203" s="15">
        <f>F204</f>
        <v>153000</v>
      </c>
      <c r="G203" s="2"/>
    </row>
    <row r="204" spans="1:7" ht="15.75" outlineLevel="4">
      <c r="A204" s="13" t="s">
        <v>11</v>
      </c>
      <c r="B204" s="14" t="s">
        <v>179</v>
      </c>
      <c r="C204" s="14" t="s">
        <v>12</v>
      </c>
      <c r="D204" s="15">
        <f>D205</f>
        <v>153000</v>
      </c>
      <c r="E204" s="12">
        <f t="shared" si="2"/>
        <v>0</v>
      </c>
      <c r="F204" s="15">
        <f>F205</f>
        <v>153000</v>
      </c>
      <c r="G204" s="2"/>
    </row>
    <row r="205" spans="1:7" ht="15.75" outlineLevel="5">
      <c r="A205" s="13" t="s">
        <v>13</v>
      </c>
      <c r="B205" s="14" t="s">
        <v>179</v>
      </c>
      <c r="C205" s="14" t="s">
        <v>14</v>
      </c>
      <c r="D205" s="15">
        <v>153000</v>
      </c>
      <c r="E205" s="12">
        <f t="shared" si="2"/>
        <v>0</v>
      </c>
      <c r="F205" s="15">
        <v>153000</v>
      </c>
      <c r="G205" s="2"/>
    </row>
    <row r="206" spans="1:7" ht="19.5" customHeight="1" outlineLevel="2">
      <c r="A206" s="13" t="s">
        <v>180</v>
      </c>
      <c r="B206" s="14" t="s">
        <v>181</v>
      </c>
      <c r="C206" s="14"/>
      <c r="D206" s="15">
        <f>D207+D212+D215+D218+D224</f>
        <v>30452007.219999999</v>
      </c>
      <c r="E206" s="12">
        <f t="shared" si="2"/>
        <v>21516641.260000005</v>
      </c>
      <c r="F206" s="15">
        <f>F207+F212+F215+F218+F224+F221</f>
        <v>51968648.480000004</v>
      </c>
      <c r="G206" s="2"/>
    </row>
    <row r="207" spans="1:7" ht="31.5" outlineLevel="3">
      <c r="A207" s="13" t="s">
        <v>182</v>
      </c>
      <c r="B207" s="14" t="s">
        <v>183</v>
      </c>
      <c r="C207" s="14"/>
      <c r="D207" s="15">
        <f>D208+D210</f>
        <v>753576.87</v>
      </c>
      <c r="E207" s="12">
        <f t="shared" si="2"/>
        <v>-660676.87</v>
      </c>
      <c r="F207" s="15">
        <f>F208+F210</f>
        <v>92900</v>
      </c>
      <c r="G207" s="2"/>
    </row>
    <row r="208" spans="1:7" ht="15.75" hidden="1" outlineLevel="4">
      <c r="A208" s="13" t="s">
        <v>11</v>
      </c>
      <c r="B208" s="14" t="s">
        <v>183</v>
      </c>
      <c r="C208" s="14" t="s">
        <v>12</v>
      </c>
      <c r="D208" s="15">
        <f>D209</f>
        <v>660676.87</v>
      </c>
      <c r="E208" s="12">
        <f t="shared" si="2"/>
        <v>-660676.87</v>
      </c>
      <c r="F208" s="15">
        <f>F209</f>
        <v>0</v>
      </c>
      <c r="G208" s="2"/>
    </row>
    <row r="209" spans="1:7" ht="15.75" hidden="1" outlineLevel="5">
      <c r="A209" s="13" t="s">
        <v>13</v>
      </c>
      <c r="B209" s="14" t="s">
        <v>183</v>
      </c>
      <c r="C209" s="14" t="s">
        <v>14</v>
      </c>
      <c r="D209" s="15">
        <v>660676.87</v>
      </c>
      <c r="E209" s="12">
        <f t="shared" si="2"/>
        <v>-660676.87</v>
      </c>
      <c r="F209" s="15">
        <v>0</v>
      </c>
      <c r="G209" s="2"/>
    </row>
    <row r="210" spans="1:7" ht="15.75" outlineLevel="5">
      <c r="A210" s="38" t="s">
        <v>29</v>
      </c>
      <c r="B210" s="14" t="s">
        <v>183</v>
      </c>
      <c r="C210" s="14" t="s">
        <v>30</v>
      </c>
      <c r="D210" s="15">
        <f>D211</f>
        <v>92900</v>
      </c>
      <c r="E210" s="12"/>
      <c r="F210" s="15">
        <f>F211</f>
        <v>92900</v>
      </c>
      <c r="G210" s="2"/>
    </row>
    <row r="211" spans="1:7" ht="15.75" outlineLevel="5">
      <c r="A211" s="38" t="s">
        <v>31</v>
      </c>
      <c r="B211" s="14" t="s">
        <v>183</v>
      </c>
      <c r="C211" s="14" t="s">
        <v>32</v>
      </c>
      <c r="D211" s="15">
        <v>92900</v>
      </c>
      <c r="E211" s="12"/>
      <c r="F211" s="15">
        <v>92900</v>
      </c>
      <c r="G211" s="2"/>
    </row>
    <row r="212" spans="1:7" ht="31.5" hidden="1" outlineLevel="3">
      <c r="A212" s="13" t="s">
        <v>184</v>
      </c>
      <c r="B212" s="14" t="s">
        <v>185</v>
      </c>
      <c r="C212" s="14"/>
      <c r="D212" s="15">
        <f>D213</f>
        <v>600000</v>
      </c>
      <c r="E212" s="12">
        <f t="shared" si="2"/>
        <v>-600000</v>
      </c>
      <c r="F212" s="15">
        <f>F213</f>
        <v>0</v>
      </c>
      <c r="G212" s="2"/>
    </row>
    <row r="213" spans="1:7" ht="15.75" hidden="1" outlineLevel="4">
      <c r="A213" s="13" t="s">
        <v>11</v>
      </c>
      <c r="B213" s="14" t="s">
        <v>185</v>
      </c>
      <c r="C213" s="14" t="s">
        <v>12</v>
      </c>
      <c r="D213" s="15">
        <f>D214</f>
        <v>600000</v>
      </c>
      <c r="E213" s="12">
        <f t="shared" si="2"/>
        <v>-600000</v>
      </c>
      <c r="F213" s="15">
        <f>F214</f>
        <v>0</v>
      </c>
      <c r="G213" s="2"/>
    </row>
    <row r="214" spans="1:7" ht="15.75" hidden="1" outlineLevel="5">
      <c r="A214" s="13" t="s">
        <v>13</v>
      </c>
      <c r="B214" s="14" t="s">
        <v>185</v>
      </c>
      <c r="C214" s="14" t="s">
        <v>14</v>
      </c>
      <c r="D214" s="15">
        <v>600000</v>
      </c>
      <c r="E214" s="12">
        <f t="shared" si="2"/>
        <v>-600000</v>
      </c>
      <c r="F214" s="15">
        <v>0</v>
      </c>
      <c r="G214" s="2"/>
    </row>
    <row r="215" spans="1:7" ht="31.5" outlineLevel="3" collapsed="1">
      <c r="A215" s="13" t="s">
        <v>348</v>
      </c>
      <c r="B215" s="14" t="s">
        <v>186</v>
      </c>
      <c r="C215" s="14"/>
      <c r="D215" s="15">
        <f>D216</f>
        <v>2750000</v>
      </c>
      <c r="E215" s="12">
        <f t="shared" si="2"/>
        <v>0</v>
      </c>
      <c r="F215" s="15">
        <f>F216</f>
        <v>2750000</v>
      </c>
      <c r="G215" s="2"/>
    </row>
    <row r="216" spans="1:7" ht="15.75" outlineLevel="4">
      <c r="A216" s="13" t="s">
        <v>11</v>
      </c>
      <c r="B216" s="14" t="s">
        <v>186</v>
      </c>
      <c r="C216" s="14" t="s">
        <v>12</v>
      </c>
      <c r="D216" s="15">
        <f>D217</f>
        <v>2750000</v>
      </c>
      <c r="E216" s="12">
        <f t="shared" si="2"/>
        <v>0</v>
      </c>
      <c r="F216" s="15">
        <f>F217</f>
        <v>2750000</v>
      </c>
      <c r="G216" s="2"/>
    </row>
    <row r="217" spans="1:7" ht="15.75" outlineLevel="5">
      <c r="A217" s="13" t="s">
        <v>13</v>
      </c>
      <c r="B217" s="14" t="s">
        <v>186</v>
      </c>
      <c r="C217" s="14" t="s">
        <v>14</v>
      </c>
      <c r="D217" s="15">
        <v>2750000</v>
      </c>
      <c r="E217" s="12">
        <f t="shared" si="2"/>
        <v>0</v>
      </c>
      <c r="F217" s="15">
        <v>2750000</v>
      </c>
      <c r="G217" s="2"/>
    </row>
    <row r="218" spans="1:7" ht="33.75" customHeight="1" outlineLevel="3">
      <c r="A218" s="13" t="s">
        <v>187</v>
      </c>
      <c r="B218" s="14" t="s">
        <v>188</v>
      </c>
      <c r="C218" s="14"/>
      <c r="D218" s="15">
        <f>D219</f>
        <v>10000000</v>
      </c>
      <c r="E218" s="12">
        <f t="shared" si="2"/>
        <v>17539137</v>
      </c>
      <c r="F218" s="15">
        <f>F219</f>
        <v>27539137</v>
      </c>
      <c r="G218" s="2"/>
    </row>
    <row r="219" spans="1:7" ht="25.5" customHeight="1" outlineLevel="4">
      <c r="A219" s="13" t="s">
        <v>29</v>
      </c>
      <c r="B219" s="14" t="s">
        <v>188</v>
      </c>
      <c r="C219" s="14" t="s">
        <v>30</v>
      </c>
      <c r="D219" s="15">
        <f>D220</f>
        <v>10000000</v>
      </c>
      <c r="E219" s="12">
        <f t="shared" si="2"/>
        <v>17539137</v>
      </c>
      <c r="F219" s="15">
        <f>F220</f>
        <v>27539137</v>
      </c>
      <c r="G219" s="2"/>
    </row>
    <row r="220" spans="1:7" ht="36" customHeight="1" outlineLevel="5">
      <c r="A220" s="13" t="s">
        <v>298</v>
      </c>
      <c r="B220" s="14" t="s">
        <v>188</v>
      </c>
      <c r="C220" s="14" t="s">
        <v>297</v>
      </c>
      <c r="D220" s="15">
        <v>10000000</v>
      </c>
      <c r="E220" s="12">
        <f t="shared" si="2"/>
        <v>17539137</v>
      </c>
      <c r="F220" s="15">
        <v>27539137</v>
      </c>
      <c r="G220" s="2"/>
    </row>
    <row r="221" spans="1:7" ht="36" customHeight="1" outlineLevel="5">
      <c r="A221" s="42" t="s">
        <v>332</v>
      </c>
      <c r="B221" s="43" t="s">
        <v>333</v>
      </c>
      <c r="C221" s="43"/>
      <c r="D221" s="15"/>
      <c r="E221" s="12">
        <f t="shared" si="2"/>
        <v>8002213</v>
      </c>
      <c r="F221" s="15">
        <f>F222</f>
        <v>8002213</v>
      </c>
      <c r="G221" s="2"/>
    </row>
    <row r="222" spans="1:7" ht="18" customHeight="1" outlineLevel="5">
      <c r="A222" s="42" t="s">
        <v>29</v>
      </c>
      <c r="B222" s="43" t="s">
        <v>333</v>
      </c>
      <c r="C222" s="43" t="s">
        <v>30</v>
      </c>
      <c r="D222" s="15"/>
      <c r="E222" s="12">
        <f t="shared" si="2"/>
        <v>8002213</v>
      </c>
      <c r="F222" s="15">
        <f>F223</f>
        <v>8002213</v>
      </c>
      <c r="G222" s="2"/>
    </row>
    <row r="223" spans="1:7" ht="36" customHeight="1" outlineLevel="5">
      <c r="A223" s="42" t="s">
        <v>298</v>
      </c>
      <c r="B223" s="43" t="s">
        <v>333</v>
      </c>
      <c r="C223" s="43" t="s">
        <v>297</v>
      </c>
      <c r="D223" s="15"/>
      <c r="E223" s="12">
        <f t="shared" si="2"/>
        <v>8002213</v>
      </c>
      <c r="F223" s="15">
        <v>8002213</v>
      </c>
      <c r="G223" s="2"/>
    </row>
    <row r="224" spans="1:7" ht="34.5" customHeight="1" outlineLevel="3">
      <c r="A224" s="13" t="s">
        <v>189</v>
      </c>
      <c r="B224" s="14" t="s">
        <v>190</v>
      </c>
      <c r="C224" s="14"/>
      <c r="D224" s="15">
        <f>D225</f>
        <v>16348430.35</v>
      </c>
      <c r="E224" s="12">
        <f t="shared" si="2"/>
        <v>-2764031.8699999992</v>
      </c>
      <c r="F224" s="15">
        <f>F225</f>
        <v>13584398.48</v>
      </c>
      <c r="G224" s="2"/>
    </row>
    <row r="225" spans="1:7" ht="15.75" outlineLevel="4">
      <c r="A225" s="13" t="s">
        <v>11</v>
      </c>
      <c r="B225" s="14" t="s">
        <v>190</v>
      </c>
      <c r="C225" s="14" t="s">
        <v>12</v>
      </c>
      <c r="D225" s="15">
        <f>D226</f>
        <v>16348430.35</v>
      </c>
      <c r="E225" s="12">
        <f t="shared" si="2"/>
        <v>-2764031.8699999992</v>
      </c>
      <c r="F225" s="15">
        <f>F226</f>
        <v>13584398.48</v>
      </c>
      <c r="G225" s="2"/>
    </row>
    <row r="226" spans="1:7" ht="15.75" outlineLevel="5">
      <c r="A226" s="13" t="s">
        <v>13</v>
      </c>
      <c r="B226" s="14" t="s">
        <v>190</v>
      </c>
      <c r="C226" s="14" t="s">
        <v>14</v>
      </c>
      <c r="D226" s="15">
        <v>16348430.35</v>
      </c>
      <c r="E226" s="12">
        <f t="shared" si="2"/>
        <v>-2764031.8699999992</v>
      </c>
      <c r="F226" s="15">
        <v>13584398.48</v>
      </c>
      <c r="G226" s="2"/>
    </row>
    <row r="227" spans="1:7" ht="15.75" outlineLevel="2">
      <c r="A227" s="13" t="s">
        <v>191</v>
      </c>
      <c r="B227" s="14" t="s">
        <v>192</v>
      </c>
      <c r="C227" s="14"/>
      <c r="D227" s="15">
        <f>D228+D233+D236</f>
        <v>13272200</v>
      </c>
      <c r="E227" s="12">
        <f t="shared" si="2"/>
        <v>0</v>
      </c>
      <c r="F227" s="15">
        <f>F228+F233+F236+F239</f>
        <v>13272200</v>
      </c>
      <c r="G227" s="2"/>
    </row>
    <row r="228" spans="1:7" ht="18.75" customHeight="1" outlineLevel="3">
      <c r="A228" s="13" t="s">
        <v>193</v>
      </c>
      <c r="B228" s="14" t="s">
        <v>194</v>
      </c>
      <c r="C228" s="14"/>
      <c r="D228" s="15">
        <f>D229+D231</f>
        <v>12672200</v>
      </c>
      <c r="E228" s="12">
        <f t="shared" si="2"/>
        <v>-1878188</v>
      </c>
      <c r="F228" s="15">
        <f>F229+F231</f>
        <v>10794012</v>
      </c>
      <c r="G228" s="2"/>
    </row>
    <row r="229" spans="1:7" ht="15.75" outlineLevel="4">
      <c r="A229" s="13" t="s">
        <v>11</v>
      </c>
      <c r="B229" s="14" t="s">
        <v>194</v>
      </c>
      <c r="C229" s="14" t="s">
        <v>12</v>
      </c>
      <c r="D229" s="15">
        <f>D230</f>
        <v>12668794.59</v>
      </c>
      <c r="E229" s="12">
        <f t="shared" ref="E229:E308" si="3">F229-D229</f>
        <v>-1878394.4100000001</v>
      </c>
      <c r="F229" s="15">
        <f>F230</f>
        <v>10790400.18</v>
      </c>
      <c r="G229" s="2"/>
    </row>
    <row r="230" spans="1:7" ht="15.75" outlineLevel="5">
      <c r="A230" s="13" t="s">
        <v>13</v>
      </c>
      <c r="B230" s="14" t="s">
        <v>194</v>
      </c>
      <c r="C230" s="14" t="s">
        <v>14</v>
      </c>
      <c r="D230" s="15">
        <v>12668794.59</v>
      </c>
      <c r="E230" s="12">
        <f t="shared" si="3"/>
        <v>-1878394.4100000001</v>
      </c>
      <c r="F230" s="15">
        <v>10790400.18</v>
      </c>
      <c r="G230" s="2"/>
    </row>
    <row r="231" spans="1:7" ht="15.75" outlineLevel="5">
      <c r="A231" s="38" t="s">
        <v>29</v>
      </c>
      <c r="B231" s="14" t="s">
        <v>194</v>
      </c>
      <c r="C231" s="14" t="s">
        <v>30</v>
      </c>
      <c r="D231" s="15">
        <f>D232</f>
        <v>3405.41</v>
      </c>
      <c r="E231" s="12">
        <f t="shared" si="3"/>
        <v>206.41000000000031</v>
      </c>
      <c r="F231" s="15">
        <f>F232</f>
        <v>3611.82</v>
      </c>
      <c r="G231" s="2"/>
    </row>
    <row r="232" spans="1:7" ht="15.75" outlineLevel="5">
      <c r="A232" s="38" t="s">
        <v>31</v>
      </c>
      <c r="B232" s="14" t="s">
        <v>194</v>
      </c>
      <c r="C232" s="14" t="s">
        <v>32</v>
      </c>
      <c r="D232" s="15">
        <v>3405.41</v>
      </c>
      <c r="E232" s="12">
        <f t="shared" si="3"/>
        <v>206.41000000000031</v>
      </c>
      <c r="F232" s="15">
        <v>3611.82</v>
      </c>
      <c r="G232" s="2"/>
    </row>
    <row r="233" spans="1:7" ht="15.75" outlineLevel="3">
      <c r="A233" s="13" t="s">
        <v>195</v>
      </c>
      <c r="B233" s="14" t="s">
        <v>196</v>
      </c>
      <c r="C233" s="14"/>
      <c r="D233" s="15">
        <f>D234</f>
        <v>600000</v>
      </c>
      <c r="E233" s="12">
        <f t="shared" si="3"/>
        <v>-37627</v>
      </c>
      <c r="F233" s="15">
        <f>F234</f>
        <v>562373</v>
      </c>
      <c r="G233" s="2"/>
    </row>
    <row r="234" spans="1:7" ht="15.75" outlineLevel="4">
      <c r="A234" s="13" t="s">
        <v>11</v>
      </c>
      <c r="B234" s="14" t="s">
        <v>196</v>
      </c>
      <c r="C234" s="14" t="s">
        <v>12</v>
      </c>
      <c r="D234" s="15">
        <f>D235</f>
        <v>600000</v>
      </c>
      <c r="E234" s="12">
        <f t="shared" si="3"/>
        <v>-37627</v>
      </c>
      <c r="F234" s="15">
        <f>F235</f>
        <v>562373</v>
      </c>
      <c r="G234" s="2"/>
    </row>
    <row r="235" spans="1:7" ht="15.75" outlineLevel="5">
      <c r="A235" s="13" t="s">
        <v>13</v>
      </c>
      <c r="B235" s="14" t="s">
        <v>196</v>
      </c>
      <c r="C235" s="14" t="s">
        <v>14</v>
      </c>
      <c r="D235" s="15">
        <v>600000</v>
      </c>
      <c r="E235" s="12">
        <f t="shared" si="3"/>
        <v>-37627</v>
      </c>
      <c r="F235" s="15">
        <v>562373</v>
      </c>
      <c r="G235" s="2"/>
    </row>
    <row r="236" spans="1:7" ht="15.75" hidden="1" outlineLevel="3">
      <c r="A236" s="13" t="s">
        <v>197</v>
      </c>
      <c r="B236" s="14" t="s">
        <v>198</v>
      </c>
      <c r="C236" s="14"/>
      <c r="D236" s="15">
        <f>D237</f>
        <v>0</v>
      </c>
      <c r="E236" s="12">
        <f t="shared" si="3"/>
        <v>0</v>
      </c>
      <c r="F236" s="15">
        <f>F237</f>
        <v>0</v>
      </c>
      <c r="G236" s="2"/>
    </row>
    <row r="237" spans="1:7" ht="15.75" hidden="1" outlineLevel="4">
      <c r="A237" s="13" t="s">
        <v>11</v>
      </c>
      <c r="B237" s="14" t="s">
        <v>198</v>
      </c>
      <c r="C237" s="14" t="s">
        <v>12</v>
      </c>
      <c r="D237" s="15">
        <f>D238</f>
        <v>0</v>
      </c>
      <c r="E237" s="12">
        <f t="shared" si="3"/>
        <v>0</v>
      </c>
      <c r="F237" s="15">
        <f>F238</f>
        <v>0</v>
      </c>
      <c r="G237" s="2"/>
    </row>
    <row r="238" spans="1:7" ht="15.75" hidden="1" outlineLevel="5">
      <c r="A238" s="13" t="s">
        <v>13</v>
      </c>
      <c r="B238" s="14" t="s">
        <v>198</v>
      </c>
      <c r="C238" s="14" t="s">
        <v>14</v>
      </c>
      <c r="D238" s="15">
        <v>0</v>
      </c>
      <c r="E238" s="12">
        <f t="shared" si="3"/>
        <v>0</v>
      </c>
      <c r="F238" s="15">
        <v>0</v>
      </c>
      <c r="G238" s="2"/>
    </row>
    <row r="239" spans="1:7" ht="31.5" outlineLevel="5">
      <c r="A239" s="42" t="s">
        <v>349</v>
      </c>
      <c r="B239" s="43" t="s">
        <v>334</v>
      </c>
      <c r="C239" s="45"/>
      <c r="D239" s="15">
        <v>0</v>
      </c>
      <c r="E239" s="12">
        <f t="shared" si="3"/>
        <v>1915815</v>
      </c>
      <c r="F239" s="15">
        <f>F240+F242</f>
        <v>1915815</v>
      </c>
      <c r="G239" s="2"/>
    </row>
    <row r="240" spans="1:7" ht="15.75" outlineLevel="5">
      <c r="A240" s="44" t="s">
        <v>78</v>
      </c>
      <c r="B240" s="43" t="s">
        <v>334</v>
      </c>
      <c r="C240" s="45" t="s">
        <v>79</v>
      </c>
      <c r="D240" s="15">
        <v>0</v>
      </c>
      <c r="E240" s="12">
        <f t="shared" si="3"/>
        <v>1915515</v>
      </c>
      <c r="F240" s="15">
        <f>F241</f>
        <v>1915515</v>
      </c>
      <c r="G240" s="2"/>
    </row>
    <row r="241" spans="1:7" ht="15.75" outlineLevel="5">
      <c r="A241" s="44" t="s">
        <v>80</v>
      </c>
      <c r="B241" s="43" t="s">
        <v>334</v>
      </c>
      <c r="C241" s="45" t="s">
        <v>81</v>
      </c>
      <c r="D241" s="15">
        <v>0</v>
      </c>
      <c r="E241" s="12">
        <f t="shared" si="3"/>
        <v>1915515</v>
      </c>
      <c r="F241" s="15">
        <v>1915515</v>
      </c>
      <c r="G241" s="2"/>
    </row>
    <row r="242" spans="1:7" ht="15.75" outlineLevel="5">
      <c r="A242" s="42" t="s">
        <v>29</v>
      </c>
      <c r="B242" s="43" t="s">
        <v>334</v>
      </c>
      <c r="C242" s="45" t="s">
        <v>30</v>
      </c>
      <c r="D242" s="15">
        <v>0</v>
      </c>
      <c r="E242" s="12">
        <f t="shared" si="3"/>
        <v>300</v>
      </c>
      <c r="F242" s="15">
        <f>F243</f>
        <v>300</v>
      </c>
      <c r="G242" s="2"/>
    </row>
    <row r="243" spans="1:7" ht="15.75" outlineLevel="5">
      <c r="A243" s="42" t="s">
        <v>31</v>
      </c>
      <c r="B243" s="43" t="s">
        <v>334</v>
      </c>
      <c r="C243" s="45" t="s">
        <v>32</v>
      </c>
      <c r="D243" s="15">
        <v>0</v>
      </c>
      <c r="E243" s="12">
        <f t="shared" si="3"/>
        <v>300</v>
      </c>
      <c r="F243" s="15">
        <v>300</v>
      </c>
      <c r="G243" s="2"/>
    </row>
    <row r="244" spans="1:7" ht="35.25" customHeight="1">
      <c r="A244" s="9" t="s">
        <v>199</v>
      </c>
      <c r="B244" s="10" t="s">
        <v>200</v>
      </c>
      <c r="C244" s="10"/>
      <c r="D244" s="11">
        <f>D245+D252</f>
        <v>9502809.379999999</v>
      </c>
      <c r="E244" s="12">
        <f t="shared" si="3"/>
        <v>0</v>
      </c>
      <c r="F244" s="11">
        <f>F245+F252</f>
        <v>9502809.379999999</v>
      </c>
      <c r="G244" s="2"/>
    </row>
    <row r="245" spans="1:7" ht="31.5" outlineLevel="2">
      <c r="A245" s="13" t="s">
        <v>201</v>
      </c>
      <c r="B245" s="14" t="s">
        <v>202</v>
      </c>
      <c r="C245" s="14"/>
      <c r="D245" s="15">
        <f>D246+D249</f>
        <v>642828.51</v>
      </c>
      <c r="E245" s="12">
        <f t="shared" si="3"/>
        <v>0</v>
      </c>
      <c r="F245" s="15">
        <f>F246+F249</f>
        <v>642828.51</v>
      </c>
      <c r="G245" s="2"/>
    </row>
    <row r="246" spans="1:7" ht="31.5" outlineLevel="3">
      <c r="A246" s="13" t="s">
        <v>203</v>
      </c>
      <c r="B246" s="14" t="s">
        <v>204</v>
      </c>
      <c r="C246" s="14"/>
      <c r="D246" s="15">
        <f>D247</f>
        <v>542828.51</v>
      </c>
      <c r="E246" s="12">
        <f t="shared" si="3"/>
        <v>100000</v>
      </c>
      <c r="F246" s="15">
        <f>F247</f>
        <v>642828.51</v>
      </c>
      <c r="G246" s="2"/>
    </row>
    <row r="247" spans="1:7" ht="15.75" outlineLevel="4">
      <c r="A247" s="13" t="s">
        <v>11</v>
      </c>
      <c r="B247" s="14" t="s">
        <v>204</v>
      </c>
      <c r="C247" s="14" t="s">
        <v>12</v>
      </c>
      <c r="D247" s="15">
        <f>D248</f>
        <v>542828.51</v>
      </c>
      <c r="E247" s="12">
        <f t="shared" si="3"/>
        <v>100000</v>
      </c>
      <c r="F247" s="15">
        <f>F248</f>
        <v>642828.51</v>
      </c>
      <c r="G247" s="2"/>
    </row>
    <row r="248" spans="1:7" ht="15.75" outlineLevel="5">
      <c r="A248" s="13" t="s">
        <v>13</v>
      </c>
      <c r="B248" s="14" t="s">
        <v>204</v>
      </c>
      <c r="C248" s="14" t="s">
        <v>14</v>
      </c>
      <c r="D248" s="15">
        <v>542828.51</v>
      </c>
      <c r="E248" s="12">
        <f t="shared" si="3"/>
        <v>100000</v>
      </c>
      <c r="F248" s="15">
        <v>642828.51</v>
      </c>
      <c r="G248" s="2"/>
    </row>
    <row r="249" spans="1:7" ht="34.5" hidden="1" customHeight="1" outlineLevel="3">
      <c r="A249" s="13" t="s">
        <v>205</v>
      </c>
      <c r="B249" s="14" t="s">
        <v>206</v>
      </c>
      <c r="C249" s="14"/>
      <c r="D249" s="15">
        <f>D250</f>
        <v>100000</v>
      </c>
      <c r="E249" s="12">
        <f t="shared" si="3"/>
        <v>-100000</v>
      </c>
      <c r="F249" s="15">
        <f>F250</f>
        <v>0</v>
      </c>
      <c r="G249" s="2"/>
    </row>
    <row r="250" spans="1:7" ht="15.75" hidden="1" outlineLevel="4">
      <c r="A250" s="13" t="s">
        <v>11</v>
      </c>
      <c r="B250" s="14" t="s">
        <v>206</v>
      </c>
      <c r="C250" s="14" t="s">
        <v>12</v>
      </c>
      <c r="D250" s="15">
        <f>D251</f>
        <v>100000</v>
      </c>
      <c r="E250" s="12">
        <f t="shared" si="3"/>
        <v>-100000</v>
      </c>
      <c r="F250" s="15">
        <f>F251</f>
        <v>0</v>
      </c>
      <c r="G250" s="2"/>
    </row>
    <row r="251" spans="1:7" ht="15.75" hidden="1" outlineLevel="5">
      <c r="A251" s="13" t="s">
        <v>13</v>
      </c>
      <c r="B251" s="14" t="s">
        <v>206</v>
      </c>
      <c r="C251" s="14" t="s">
        <v>14</v>
      </c>
      <c r="D251" s="15">
        <v>100000</v>
      </c>
      <c r="E251" s="12">
        <f t="shared" si="3"/>
        <v>-100000</v>
      </c>
      <c r="F251" s="15">
        <v>0</v>
      </c>
      <c r="G251" s="2"/>
    </row>
    <row r="252" spans="1:7" ht="15.75" outlineLevel="2" collapsed="1">
      <c r="A252" s="13" t="s">
        <v>207</v>
      </c>
      <c r="B252" s="14" t="s">
        <v>208</v>
      </c>
      <c r="C252" s="14"/>
      <c r="D252" s="15">
        <f>D253</f>
        <v>8859980.8699999992</v>
      </c>
      <c r="E252" s="12">
        <f t="shared" si="3"/>
        <v>0</v>
      </c>
      <c r="F252" s="15">
        <f>F253</f>
        <v>8859980.8699999992</v>
      </c>
      <c r="G252" s="2"/>
    </row>
    <row r="253" spans="1:7" ht="20.25" customHeight="1" outlineLevel="3">
      <c r="A253" s="13" t="s">
        <v>300</v>
      </c>
      <c r="B253" s="14" t="s">
        <v>299</v>
      </c>
      <c r="C253" s="14"/>
      <c r="D253" s="15">
        <f>D254</f>
        <v>8859980.8699999992</v>
      </c>
      <c r="E253" s="12">
        <f t="shared" si="3"/>
        <v>0</v>
      </c>
      <c r="F253" s="15">
        <f>F254</f>
        <v>8859980.8699999992</v>
      </c>
      <c r="G253" s="2"/>
    </row>
    <row r="254" spans="1:7" ht="15.75" outlineLevel="4">
      <c r="A254" s="13" t="s">
        <v>11</v>
      </c>
      <c r="B254" s="14" t="s">
        <v>299</v>
      </c>
      <c r="C254" s="14" t="s">
        <v>12</v>
      </c>
      <c r="D254" s="15">
        <f>D255</f>
        <v>8859980.8699999992</v>
      </c>
      <c r="E254" s="12">
        <f t="shared" si="3"/>
        <v>0</v>
      </c>
      <c r="F254" s="15">
        <f>F255</f>
        <v>8859980.8699999992</v>
      </c>
      <c r="G254" s="2"/>
    </row>
    <row r="255" spans="1:7" ht="15.75" outlineLevel="5">
      <c r="A255" s="13" t="s">
        <v>13</v>
      </c>
      <c r="B255" s="14" t="s">
        <v>299</v>
      </c>
      <c r="C255" s="14" t="s">
        <v>14</v>
      </c>
      <c r="D255" s="15">
        <v>8859980.8699999992</v>
      </c>
      <c r="E255" s="12">
        <f t="shared" si="3"/>
        <v>0</v>
      </c>
      <c r="F255" s="15">
        <v>8859980.8699999992</v>
      </c>
      <c r="G255" s="2"/>
    </row>
    <row r="256" spans="1:7" ht="31.5">
      <c r="A256" s="9" t="s">
        <v>209</v>
      </c>
      <c r="B256" s="10" t="s">
        <v>210</v>
      </c>
      <c r="C256" s="10"/>
      <c r="D256" s="11">
        <f>D257+D261+D265+D269+D273+D277+D281</f>
        <v>780000</v>
      </c>
      <c r="E256" s="12">
        <f t="shared" si="3"/>
        <v>0</v>
      </c>
      <c r="F256" s="11">
        <f>F257+F261+F265+F269+F273+F277+F281+F285</f>
        <v>780000</v>
      </c>
      <c r="G256" s="2"/>
    </row>
    <row r="257" spans="1:7" ht="51.75" customHeight="1" outlineLevel="2">
      <c r="A257" s="13" t="s">
        <v>211</v>
      </c>
      <c r="B257" s="14" t="s">
        <v>212</v>
      </c>
      <c r="C257" s="14"/>
      <c r="D257" s="15">
        <f>D258</f>
        <v>100000</v>
      </c>
      <c r="E257" s="12">
        <f t="shared" si="3"/>
        <v>0</v>
      </c>
      <c r="F257" s="15">
        <f>F258</f>
        <v>100000</v>
      </c>
      <c r="G257" s="2"/>
    </row>
    <row r="258" spans="1:7" ht="31.5" outlineLevel="3">
      <c r="A258" s="13" t="s">
        <v>301</v>
      </c>
      <c r="B258" s="14" t="s">
        <v>213</v>
      </c>
      <c r="C258" s="14"/>
      <c r="D258" s="15">
        <f>D259</f>
        <v>100000</v>
      </c>
      <c r="E258" s="12">
        <f t="shared" si="3"/>
        <v>0</v>
      </c>
      <c r="F258" s="15">
        <f>F259</f>
        <v>100000</v>
      </c>
      <c r="G258" s="2"/>
    </row>
    <row r="259" spans="1:7" ht="15.75" outlineLevel="4">
      <c r="A259" s="13" t="s">
        <v>11</v>
      </c>
      <c r="B259" s="14" t="s">
        <v>213</v>
      </c>
      <c r="C259" s="14" t="s">
        <v>12</v>
      </c>
      <c r="D259" s="15">
        <f>D260</f>
        <v>100000</v>
      </c>
      <c r="E259" s="12">
        <f t="shared" si="3"/>
        <v>0</v>
      </c>
      <c r="F259" s="15">
        <f>F260</f>
        <v>100000</v>
      </c>
      <c r="G259" s="2"/>
    </row>
    <row r="260" spans="1:7" ht="15.75" outlineLevel="5">
      <c r="A260" s="13" t="s">
        <v>13</v>
      </c>
      <c r="B260" s="14" t="s">
        <v>213</v>
      </c>
      <c r="C260" s="14" t="s">
        <v>14</v>
      </c>
      <c r="D260" s="15">
        <v>100000</v>
      </c>
      <c r="E260" s="12">
        <f t="shared" si="3"/>
        <v>0</v>
      </c>
      <c r="F260" s="15">
        <v>100000</v>
      </c>
      <c r="G260" s="2"/>
    </row>
    <row r="261" spans="1:7" ht="47.25" outlineLevel="2">
      <c r="A261" s="13" t="s">
        <v>214</v>
      </c>
      <c r="B261" s="14" t="s">
        <v>215</v>
      </c>
      <c r="C261" s="14"/>
      <c r="D261" s="15">
        <f>D262</f>
        <v>150000</v>
      </c>
      <c r="E261" s="12">
        <f t="shared" si="3"/>
        <v>0</v>
      </c>
      <c r="F261" s="15">
        <f>F262</f>
        <v>150000</v>
      </c>
      <c r="G261" s="2"/>
    </row>
    <row r="262" spans="1:7" ht="47.25" outlineLevel="3">
      <c r="A262" s="13" t="s">
        <v>216</v>
      </c>
      <c r="B262" s="14" t="s">
        <v>217</v>
      </c>
      <c r="C262" s="14"/>
      <c r="D262" s="15">
        <f>D263</f>
        <v>150000</v>
      </c>
      <c r="E262" s="12">
        <f t="shared" si="3"/>
        <v>0</v>
      </c>
      <c r="F262" s="15">
        <f>F263</f>
        <v>150000</v>
      </c>
      <c r="G262" s="2"/>
    </row>
    <row r="263" spans="1:7" ht="15.75" outlineLevel="4">
      <c r="A263" s="13" t="s">
        <v>11</v>
      </c>
      <c r="B263" s="14" t="s">
        <v>217</v>
      </c>
      <c r="C263" s="14" t="s">
        <v>12</v>
      </c>
      <c r="D263" s="15">
        <f>D264</f>
        <v>150000</v>
      </c>
      <c r="E263" s="12">
        <f t="shared" si="3"/>
        <v>0</v>
      </c>
      <c r="F263" s="15">
        <f>F264</f>
        <v>150000</v>
      </c>
      <c r="G263" s="2"/>
    </row>
    <row r="264" spans="1:7" ht="15.75" outlineLevel="5">
      <c r="A264" s="13" t="s">
        <v>13</v>
      </c>
      <c r="B264" s="14" t="s">
        <v>217</v>
      </c>
      <c r="C264" s="14" t="s">
        <v>14</v>
      </c>
      <c r="D264" s="15">
        <v>150000</v>
      </c>
      <c r="E264" s="12">
        <f t="shared" si="3"/>
        <v>0</v>
      </c>
      <c r="F264" s="15">
        <v>150000</v>
      </c>
      <c r="G264" s="2"/>
    </row>
    <row r="265" spans="1:7" ht="47.25" outlineLevel="2">
      <c r="A265" s="13" t="s">
        <v>304</v>
      </c>
      <c r="B265" s="14" t="s">
        <v>218</v>
      </c>
      <c r="C265" s="14"/>
      <c r="D265" s="15">
        <f>D266</f>
        <v>50000</v>
      </c>
      <c r="E265" s="12">
        <f t="shared" si="3"/>
        <v>0</v>
      </c>
      <c r="F265" s="15">
        <f>F266</f>
        <v>50000</v>
      </c>
      <c r="G265" s="2"/>
    </row>
    <row r="266" spans="1:7" ht="31.5" outlineLevel="3">
      <c r="A266" s="13" t="s">
        <v>305</v>
      </c>
      <c r="B266" s="14" t="s">
        <v>219</v>
      </c>
      <c r="C266" s="14"/>
      <c r="D266" s="15">
        <f>D267</f>
        <v>50000</v>
      </c>
      <c r="E266" s="12">
        <f t="shared" si="3"/>
        <v>0</v>
      </c>
      <c r="F266" s="15">
        <f>F267</f>
        <v>50000</v>
      </c>
      <c r="G266" s="2"/>
    </row>
    <row r="267" spans="1:7" ht="15.75" outlineLevel="4">
      <c r="A267" s="13" t="s">
        <v>11</v>
      </c>
      <c r="B267" s="14" t="s">
        <v>219</v>
      </c>
      <c r="C267" s="14" t="s">
        <v>12</v>
      </c>
      <c r="D267" s="15">
        <f>D268</f>
        <v>50000</v>
      </c>
      <c r="E267" s="12">
        <f t="shared" si="3"/>
        <v>0</v>
      </c>
      <c r="F267" s="15">
        <f>F268</f>
        <v>50000</v>
      </c>
      <c r="G267" s="2"/>
    </row>
    <row r="268" spans="1:7" ht="15.75" outlineLevel="5">
      <c r="A268" s="13" t="s">
        <v>13</v>
      </c>
      <c r="B268" s="14" t="s">
        <v>219</v>
      </c>
      <c r="C268" s="14" t="s">
        <v>14</v>
      </c>
      <c r="D268" s="15">
        <v>50000</v>
      </c>
      <c r="E268" s="12">
        <f t="shared" si="3"/>
        <v>0</v>
      </c>
      <c r="F268" s="15">
        <v>50000</v>
      </c>
      <c r="G268" s="2"/>
    </row>
    <row r="269" spans="1:7" ht="31.5" outlineLevel="2">
      <c r="A269" s="13" t="s">
        <v>220</v>
      </c>
      <c r="B269" s="14" t="s">
        <v>221</v>
      </c>
      <c r="C269" s="14"/>
      <c r="D269" s="15">
        <f>D270</f>
        <v>100000</v>
      </c>
      <c r="E269" s="12">
        <f t="shared" si="3"/>
        <v>0</v>
      </c>
      <c r="F269" s="15">
        <f>F270</f>
        <v>100000</v>
      </c>
      <c r="G269" s="2"/>
    </row>
    <row r="270" spans="1:7" ht="31.5" outlineLevel="3">
      <c r="A270" s="13" t="s">
        <v>222</v>
      </c>
      <c r="B270" s="14" t="s">
        <v>223</v>
      </c>
      <c r="C270" s="14"/>
      <c r="D270" s="15">
        <f>D271</f>
        <v>100000</v>
      </c>
      <c r="E270" s="12">
        <f t="shared" si="3"/>
        <v>0</v>
      </c>
      <c r="F270" s="15">
        <f>F271</f>
        <v>100000</v>
      </c>
      <c r="G270" s="2"/>
    </row>
    <row r="271" spans="1:7" ht="15.75" outlineLevel="4">
      <c r="A271" s="13" t="s">
        <v>11</v>
      </c>
      <c r="B271" s="14" t="s">
        <v>223</v>
      </c>
      <c r="C271" s="14" t="s">
        <v>12</v>
      </c>
      <c r="D271" s="15">
        <f>D272</f>
        <v>100000</v>
      </c>
      <c r="E271" s="12">
        <f t="shared" si="3"/>
        <v>0</v>
      </c>
      <c r="F271" s="15">
        <f>F272</f>
        <v>100000</v>
      </c>
      <c r="G271" s="2"/>
    </row>
    <row r="272" spans="1:7" ht="15.75" outlineLevel="5">
      <c r="A272" s="13" t="s">
        <v>13</v>
      </c>
      <c r="B272" s="14" t="s">
        <v>223</v>
      </c>
      <c r="C272" s="14" t="s">
        <v>14</v>
      </c>
      <c r="D272" s="15">
        <v>100000</v>
      </c>
      <c r="E272" s="12">
        <f t="shared" si="3"/>
        <v>0</v>
      </c>
      <c r="F272" s="15">
        <v>100000</v>
      </c>
      <c r="G272" s="2"/>
    </row>
    <row r="273" spans="1:7" ht="31.5" outlineLevel="2">
      <c r="A273" s="13" t="s">
        <v>224</v>
      </c>
      <c r="B273" s="14" t="s">
        <v>225</v>
      </c>
      <c r="C273" s="14"/>
      <c r="D273" s="15">
        <f>D274</f>
        <v>50000</v>
      </c>
      <c r="E273" s="12">
        <f t="shared" si="3"/>
        <v>0</v>
      </c>
      <c r="F273" s="15">
        <f>F274</f>
        <v>50000</v>
      </c>
      <c r="G273" s="2"/>
    </row>
    <row r="274" spans="1:7" ht="31.5" outlineLevel="3">
      <c r="A274" s="13" t="s">
        <v>226</v>
      </c>
      <c r="B274" s="14" t="s">
        <v>227</v>
      </c>
      <c r="C274" s="14"/>
      <c r="D274" s="15">
        <f>D275</f>
        <v>50000</v>
      </c>
      <c r="E274" s="12">
        <f t="shared" si="3"/>
        <v>0</v>
      </c>
      <c r="F274" s="15">
        <f>F275</f>
        <v>50000</v>
      </c>
      <c r="G274" s="2"/>
    </row>
    <row r="275" spans="1:7" ht="15.75" outlineLevel="4">
      <c r="A275" s="13" t="s">
        <v>11</v>
      </c>
      <c r="B275" s="14" t="s">
        <v>227</v>
      </c>
      <c r="C275" s="14" t="s">
        <v>12</v>
      </c>
      <c r="D275" s="15">
        <f>D276</f>
        <v>50000</v>
      </c>
      <c r="E275" s="12">
        <f t="shared" si="3"/>
        <v>0</v>
      </c>
      <c r="F275" s="15">
        <f>F276</f>
        <v>50000</v>
      </c>
      <c r="G275" s="2"/>
    </row>
    <row r="276" spans="1:7" ht="15.75" outlineLevel="5">
      <c r="A276" s="13" t="s">
        <v>13</v>
      </c>
      <c r="B276" s="14" t="s">
        <v>227</v>
      </c>
      <c r="C276" s="14" t="s">
        <v>14</v>
      </c>
      <c r="D276" s="15">
        <v>50000</v>
      </c>
      <c r="E276" s="12">
        <f t="shared" si="3"/>
        <v>0</v>
      </c>
      <c r="F276" s="15">
        <v>50000</v>
      </c>
      <c r="G276" s="2"/>
    </row>
    <row r="277" spans="1:7" ht="15.75" outlineLevel="2">
      <c r="A277" s="13" t="s">
        <v>228</v>
      </c>
      <c r="B277" s="14" t="s">
        <v>229</v>
      </c>
      <c r="C277" s="14"/>
      <c r="D277" s="15">
        <f>D278</f>
        <v>30000</v>
      </c>
      <c r="E277" s="12">
        <f t="shared" si="3"/>
        <v>0</v>
      </c>
      <c r="F277" s="15">
        <f>F278</f>
        <v>30000</v>
      </c>
      <c r="G277" s="2"/>
    </row>
    <row r="278" spans="1:7" ht="21.75" customHeight="1" outlineLevel="3">
      <c r="A278" s="13" t="s">
        <v>230</v>
      </c>
      <c r="B278" s="14" t="s">
        <v>231</v>
      </c>
      <c r="C278" s="14"/>
      <c r="D278" s="15">
        <f>D279</f>
        <v>30000</v>
      </c>
      <c r="E278" s="12">
        <f t="shared" si="3"/>
        <v>0</v>
      </c>
      <c r="F278" s="15">
        <f>F279</f>
        <v>30000</v>
      </c>
      <c r="G278" s="2"/>
    </row>
    <row r="279" spans="1:7" ht="15.75" outlineLevel="4">
      <c r="A279" s="13" t="s">
        <v>11</v>
      </c>
      <c r="B279" s="14" t="s">
        <v>231</v>
      </c>
      <c r="C279" s="14" t="s">
        <v>12</v>
      </c>
      <c r="D279" s="15">
        <f>D280</f>
        <v>30000</v>
      </c>
      <c r="E279" s="12">
        <f t="shared" si="3"/>
        <v>0</v>
      </c>
      <c r="F279" s="15">
        <f>F280</f>
        <v>30000</v>
      </c>
      <c r="G279" s="2"/>
    </row>
    <row r="280" spans="1:7" ht="15.75" outlineLevel="5">
      <c r="A280" s="13" t="s">
        <v>13</v>
      </c>
      <c r="B280" s="14" t="s">
        <v>231</v>
      </c>
      <c r="C280" s="14" t="s">
        <v>14</v>
      </c>
      <c r="D280" s="15">
        <v>30000</v>
      </c>
      <c r="E280" s="12">
        <f t="shared" si="3"/>
        <v>0</v>
      </c>
      <c r="F280" s="15">
        <v>30000</v>
      </c>
      <c r="G280" s="2"/>
    </row>
    <row r="281" spans="1:7" ht="15.75" outlineLevel="2">
      <c r="A281" s="13" t="s">
        <v>232</v>
      </c>
      <c r="B281" s="14" t="s">
        <v>233</v>
      </c>
      <c r="C281" s="14"/>
      <c r="D281" s="15">
        <f>D282</f>
        <v>300000</v>
      </c>
      <c r="E281" s="12">
        <f t="shared" si="3"/>
        <v>-231500</v>
      </c>
      <c r="F281" s="15">
        <f>F282</f>
        <v>68500</v>
      </c>
      <c r="G281" s="2"/>
    </row>
    <row r="282" spans="1:7" ht="21" customHeight="1" outlineLevel="3">
      <c r="A282" s="13" t="s">
        <v>234</v>
      </c>
      <c r="B282" s="14" t="s">
        <v>235</v>
      </c>
      <c r="C282" s="14"/>
      <c r="D282" s="15">
        <f>D283</f>
        <v>300000</v>
      </c>
      <c r="E282" s="12">
        <f t="shared" si="3"/>
        <v>-231500</v>
      </c>
      <c r="F282" s="15">
        <f>F283</f>
        <v>68500</v>
      </c>
      <c r="G282" s="2"/>
    </row>
    <row r="283" spans="1:7" ht="15.75" outlineLevel="4">
      <c r="A283" s="13" t="s">
        <v>11</v>
      </c>
      <c r="B283" s="14" t="s">
        <v>235</v>
      </c>
      <c r="C283" s="14" t="s">
        <v>12</v>
      </c>
      <c r="D283" s="15">
        <f>D284</f>
        <v>300000</v>
      </c>
      <c r="E283" s="12">
        <f t="shared" si="3"/>
        <v>-231500</v>
      </c>
      <c r="F283" s="15">
        <f>F284</f>
        <v>68500</v>
      </c>
      <c r="G283" s="2"/>
    </row>
    <row r="284" spans="1:7" ht="15.75" outlineLevel="5">
      <c r="A284" s="13" t="s">
        <v>13</v>
      </c>
      <c r="B284" s="14" t="s">
        <v>235</v>
      </c>
      <c r="C284" s="14" t="s">
        <v>14</v>
      </c>
      <c r="D284" s="15">
        <v>300000</v>
      </c>
      <c r="E284" s="12">
        <f t="shared" si="3"/>
        <v>-231500</v>
      </c>
      <c r="F284" s="15">
        <v>68500</v>
      </c>
      <c r="G284" s="2"/>
    </row>
    <row r="285" spans="1:7" ht="15.75" outlineLevel="5">
      <c r="A285" s="42" t="s">
        <v>335</v>
      </c>
      <c r="B285" s="43" t="s">
        <v>337</v>
      </c>
      <c r="C285" s="43"/>
      <c r="D285" s="15">
        <v>0</v>
      </c>
      <c r="E285" s="12">
        <f t="shared" si="3"/>
        <v>231500</v>
      </c>
      <c r="F285" s="15">
        <f>F286</f>
        <v>231500</v>
      </c>
      <c r="G285" s="2"/>
    </row>
    <row r="286" spans="1:7" ht="15.75" outlineLevel="5">
      <c r="A286" s="42" t="s">
        <v>336</v>
      </c>
      <c r="B286" s="43" t="s">
        <v>338</v>
      </c>
      <c r="C286" s="43"/>
      <c r="D286" s="15">
        <v>0</v>
      </c>
      <c r="E286" s="12">
        <f t="shared" si="3"/>
        <v>231500</v>
      </c>
      <c r="F286" s="15">
        <f>F287+F289</f>
        <v>231500</v>
      </c>
      <c r="G286" s="2"/>
    </row>
    <row r="287" spans="1:7" ht="15.75" outlineLevel="5">
      <c r="A287" s="42" t="s">
        <v>11</v>
      </c>
      <c r="B287" s="43" t="s">
        <v>338</v>
      </c>
      <c r="C287" s="43" t="s">
        <v>12</v>
      </c>
      <c r="D287" s="15">
        <v>0</v>
      </c>
      <c r="E287" s="12">
        <f t="shared" si="3"/>
        <v>155000</v>
      </c>
      <c r="F287" s="15">
        <f>F288</f>
        <v>155000</v>
      </c>
      <c r="G287" s="2"/>
    </row>
    <row r="288" spans="1:7" ht="15.75" outlineLevel="5">
      <c r="A288" s="42" t="s">
        <v>13</v>
      </c>
      <c r="B288" s="43" t="s">
        <v>338</v>
      </c>
      <c r="C288" s="43" t="s">
        <v>14</v>
      </c>
      <c r="D288" s="15">
        <v>0</v>
      </c>
      <c r="E288" s="12">
        <f t="shared" si="3"/>
        <v>155000</v>
      </c>
      <c r="F288" s="15">
        <v>155000</v>
      </c>
      <c r="G288" s="2"/>
    </row>
    <row r="289" spans="1:7" ht="15.75" outlineLevel="5">
      <c r="A289" s="46" t="s">
        <v>29</v>
      </c>
      <c r="B289" s="43" t="s">
        <v>338</v>
      </c>
      <c r="C289" s="43" t="s">
        <v>30</v>
      </c>
      <c r="D289" s="15">
        <v>0</v>
      </c>
      <c r="E289" s="12">
        <f t="shared" si="3"/>
        <v>76500</v>
      </c>
      <c r="F289" s="15">
        <f>F290</f>
        <v>76500</v>
      </c>
      <c r="G289" s="2"/>
    </row>
    <row r="290" spans="1:7" ht="15.75" outlineLevel="5">
      <c r="A290" s="44" t="s">
        <v>315</v>
      </c>
      <c r="B290" s="43" t="s">
        <v>338</v>
      </c>
      <c r="C290" s="43" t="s">
        <v>316</v>
      </c>
      <c r="D290" s="15">
        <v>0</v>
      </c>
      <c r="E290" s="12">
        <f t="shared" si="3"/>
        <v>76500</v>
      </c>
      <c r="F290" s="15">
        <v>76500</v>
      </c>
      <c r="G290" s="2"/>
    </row>
    <row r="291" spans="1:7" ht="33" customHeight="1">
      <c r="A291" s="9" t="s">
        <v>236</v>
      </c>
      <c r="B291" s="10" t="s">
        <v>237</v>
      </c>
      <c r="C291" s="10"/>
      <c r="D291" s="11">
        <f>D292+D296+D300+D307+D313+D317</f>
        <v>4838288</v>
      </c>
      <c r="E291" s="12">
        <f t="shared" si="3"/>
        <v>0</v>
      </c>
      <c r="F291" s="11">
        <f>F292+F296+F300+F307+F313+F317</f>
        <v>4838288</v>
      </c>
      <c r="G291" s="2"/>
    </row>
    <row r="292" spans="1:7" ht="33.75" customHeight="1" outlineLevel="2">
      <c r="A292" s="13" t="s">
        <v>238</v>
      </c>
      <c r="B292" s="14" t="s">
        <v>239</v>
      </c>
      <c r="C292" s="14"/>
      <c r="D292" s="15">
        <f>D293</f>
        <v>1236000</v>
      </c>
      <c r="E292" s="12">
        <f t="shared" si="3"/>
        <v>0</v>
      </c>
      <c r="F292" s="15">
        <f>F293</f>
        <v>1236000</v>
      </c>
      <c r="G292" s="2"/>
    </row>
    <row r="293" spans="1:7" ht="31.5" outlineLevel="3">
      <c r="A293" s="13" t="s">
        <v>240</v>
      </c>
      <c r="B293" s="14" t="s">
        <v>241</v>
      </c>
      <c r="C293" s="14"/>
      <c r="D293" s="15">
        <f>D294</f>
        <v>1236000</v>
      </c>
      <c r="E293" s="12">
        <f t="shared" si="3"/>
        <v>0</v>
      </c>
      <c r="F293" s="15">
        <f>F294</f>
        <v>1236000</v>
      </c>
      <c r="G293" s="2"/>
    </row>
    <row r="294" spans="1:7" ht="49.5" customHeight="1" outlineLevel="4">
      <c r="A294" s="13" t="s">
        <v>54</v>
      </c>
      <c r="B294" s="14" t="s">
        <v>241</v>
      </c>
      <c r="C294" s="14" t="s">
        <v>55</v>
      </c>
      <c r="D294" s="15">
        <f>D295</f>
        <v>1236000</v>
      </c>
      <c r="E294" s="12">
        <f t="shared" si="3"/>
        <v>0</v>
      </c>
      <c r="F294" s="15">
        <f>F295</f>
        <v>1236000</v>
      </c>
      <c r="G294" s="2"/>
    </row>
    <row r="295" spans="1:7" ht="15.75" outlineLevel="5">
      <c r="A295" s="13" t="s">
        <v>242</v>
      </c>
      <c r="B295" s="14" t="s">
        <v>241</v>
      </c>
      <c r="C295" s="14" t="s">
        <v>243</v>
      </c>
      <c r="D295" s="15">
        <v>1236000</v>
      </c>
      <c r="E295" s="12">
        <f t="shared" si="3"/>
        <v>0</v>
      </c>
      <c r="F295" s="15">
        <v>1236000</v>
      </c>
      <c r="G295" s="2"/>
    </row>
    <row r="296" spans="1:7" ht="31.5" outlineLevel="2">
      <c r="A296" s="13" t="s">
        <v>292</v>
      </c>
      <c r="B296" s="14" t="s">
        <v>244</v>
      </c>
      <c r="C296" s="14"/>
      <c r="D296" s="15">
        <f>D297</f>
        <v>150000</v>
      </c>
      <c r="E296" s="12">
        <f t="shared" si="3"/>
        <v>0</v>
      </c>
      <c r="F296" s="15">
        <f>F297</f>
        <v>150000</v>
      </c>
      <c r="G296" s="2"/>
    </row>
    <row r="297" spans="1:7" ht="31.5" outlineLevel="3">
      <c r="A297" s="13" t="s">
        <v>245</v>
      </c>
      <c r="B297" s="14" t="s">
        <v>246</v>
      </c>
      <c r="C297" s="14"/>
      <c r="D297" s="15">
        <f>D298</f>
        <v>150000</v>
      </c>
      <c r="E297" s="12">
        <f t="shared" si="3"/>
        <v>0</v>
      </c>
      <c r="F297" s="15">
        <f>F298</f>
        <v>150000</v>
      </c>
      <c r="G297" s="2"/>
    </row>
    <row r="298" spans="1:7" ht="22.5" customHeight="1" outlineLevel="4">
      <c r="A298" s="13" t="s">
        <v>29</v>
      </c>
      <c r="B298" s="14" t="s">
        <v>246</v>
      </c>
      <c r="C298" s="14" t="s">
        <v>30</v>
      </c>
      <c r="D298" s="15">
        <f>D299</f>
        <v>150000</v>
      </c>
      <c r="E298" s="12">
        <f t="shared" si="3"/>
        <v>0</v>
      </c>
      <c r="F298" s="15">
        <f>F299</f>
        <v>150000</v>
      </c>
      <c r="G298" s="2"/>
    </row>
    <row r="299" spans="1:7" ht="18" customHeight="1" outlineLevel="5">
      <c r="A299" s="13" t="s">
        <v>31</v>
      </c>
      <c r="B299" s="14" t="s">
        <v>246</v>
      </c>
      <c r="C299" s="14" t="s">
        <v>32</v>
      </c>
      <c r="D299" s="15">
        <v>150000</v>
      </c>
      <c r="E299" s="12">
        <f t="shared" si="3"/>
        <v>0</v>
      </c>
      <c r="F299" s="15">
        <v>150000</v>
      </c>
      <c r="G299" s="2"/>
    </row>
    <row r="300" spans="1:7" ht="15.75" outlineLevel="2">
      <c r="A300" s="13" t="s">
        <v>247</v>
      </c>
      <c r="B300" s="14" t="s">
        <v>248</v>
      </c>
      <c r="C300" s="14"/>
      <c r="D300" s="15">
        <f>D301</f>
        <v>300000</v>
      </c>
      <c r="E300" s="12">
        <f t="shared" si="3"/>
        <v>0</v>
      </c>
      <c r="F300" s="15">
        <f>F301</f>
        <v>300000</v>
      </c>
      <c r="G300" s="2"/>
    </row>
    <row r="301" spans="1:7" ht="23.25" customHeight="1" outlineLevel="3">
      <c r="A301" s="13" t="s">
        <v>249</v>
      </c>
      <c r="B301" s="14" t="s">
        <v>250</v>
      </c>
      <c r="C301" s="14"/>
      <c r="D301" s="15">
        <f>D304</f>
        <v>300000</v>
      </c>
      <c r="E301" s="12">
        <f t="shared" si="3"/>
        <v>0</v>
      </c>
      <c r="F301" s="15">
        <f>F304+F302</f>
        <v>300000</v>
      </c>
      <c r="G301" s="2"/>
    </row>
    <row r="302" spans="1:7" ht="19.5" customHeight="1" outlineLevel="3">
      <c r="A302" s="44" t="s">
        <v>44</v>
      </c>
      <c r="B302" s="14" t="s">
        <v>250</v>
      </c>
      <c r="C302" s="14" t="s">
        <v>45</v>
      </c>
      <c r="D302" s="15"/>
      <c r="E302" s="12">
        <f t="shared" si="3"/>
        <v>30000</v>
      </c>
      <c r="F302" s="15">
        <f>F303</f>
        <v>30000</v>
      </c>
      <c r="G302" s="2"/>
    </row>
    <row r="303" spans="1:7" ht="23.25" customHeight="1" outlineLevel="3">
      <c r="A303" s="44" t="s">
        <v>46</v>
      </c>
      <c r="B303" s="14" t="s">
        <v>250</v>
      </c>
      <c r="C303" s="14" t="s">
        <v>47</v>
      </c>
      <c r="D303" s="15"/>
      <c r="E303" s="12">
        <f t="shared" si="3"/>
        <v>30000</v>
      </c>
      <c r="F303" s="15">
        <v>30000</v>
      </c>
      <c r="G303" s="2"/>
    </row>
    <row r="304" spans="1:7" ht="21" customHeight="1" outlineLevel="4">
      <c r="A304" s="13" t="s">
        <v>29</v>
      </c>
      <c r="B304" s="14" t="s">
        <v>250</v>
      </c>
      <c r="C304" s="14" t="s">
        <v>30</v>
      </c>
      <c r="D304" s="15">
        <f>D306</f>
        <v>300000</v>
      </c>
      <c r="E304" s="12">
        <f t="shared" si="3"/>
        <v>-30000</v>
      </c>
      <c r="F304" s="15">
        <f>F306+F305</f>
        <v>270000</v>
      </c>
      <c r="G304" s="2"/>
    </row>
    <row r="305" spans="1:7" ht="21" customHeight="1" outlineLevel="4">
      <c r="A305" s="13" t="s">
        <v>340</v>
      </c>
      <c r="B305" s="14" t="s">
        <v>250</v>
      </c>
      <c r="C305" s="14" t="s">
        <v>339</v>
      </c>
      <c r="D305" s="15">
        <v>0</v>
      </c>
      <c r="E305" s="12">
        <f t="shared" si="3"/>
        <v>120000</v>
      </c>
      <c r="F305" s="15">
        <v>120000</v>
      </c>
      <c r="G305" s="2"/>
    </row>
    <row r="306" spans="1:7" ht="21" customHeight="1" outlineLevel="5">
      <c r="A306" s="13" t="s">
        <v>303</v>
      </c>
      <c r="B306" s="14" t="s">
        <v>250</v>
      </c>
      <c r="C306" s="14" t="s">
        <v>302</v>
      </c>
      <c r="D306" s="15">
        <v>300000</v>
      </c>
      <c r="E306" s="12">
        <f t="shared" si="3"/>
        <v>-150000</v>
      </c>
      <c r="F306" s="15">
        <v>150000</v>
      </c>
      <c r="G306" s="2"/>
    </row>
    <row r="307" spans="1:7" ht="33.75" customHeight="1" outlineLevel="2">
      <c r="A307" s="13" t="s">
        <v>251</v>
      </c>
      <c r="B307" s="14" t="s">
        <v>252</v>
      </c>
      <c r="C307" s="14"/>
      <c r="D307" s="15">
        <f>D308</f>
        <v>680000</v>
      </c>
      <c r="E307" s="12">
        <f t="shared" si="3"/>
        <v>-2562.5100000000093</v>
      </c>
      <c r="F307" s="15">
        <f>F308</f>
        <v>677437.49</v>
      </c>
      <c r="G307" s="2"/>
    </row>
    <row r="308" spans="1:7" ht="15.75" outlineLevel="3">
      <c r="A308" s="13" t="s">
        <v>253</v>
      </c>
      <c r="B308" s="14" t="s">
        <v>254</v>
      </c>
      <c r="C308" s="14"/>
      <c r="D308" s="15">
        <f>D309+D311</f>
        <v>680000</v>
      </c>
      <c r="E308" s="12">
        <f t="shared" si="3"/>
        <v>-2562.5100000000093</v>
      </c>
      <c r="F308" s="15">
        <f>F309+F311</f>
        <v>677437.49</v>
      </c>
      <c r="G308" s="2"/>
    </row>
    <row r="309" spans="1:7" ht="48.75" customHeight="1" outlineLevel="4">
      <c r="A309" s="13" t="s">
        <v>54</v>
      </c>
      <c r="B309" s="14" t="s">
        <v>254</v>
      </c>
      <c r="C309" s="14" t="s">
        <v>55</v>
      </c>
      <c r="D309" s="15">
        <f>D310</f>
        <v>600000</v>
      </c>
      <c r="E309" s="12">
        <f t="shared" ref="E309:E341" si="4">F309-D309</f>
        <v>0</v>
      </c>
      <c r="F309" s="15">
        <f>F310</f>
        <v>600000</v>
      </c>
      <c r="G309" s="2"/>
    </row>
    <row r="310" spans="1:7" ht="16.5" customHeight="1" outlineLevel="5">
      <c r="A310" s="13" t="s">
        <v>56</v>
      </c>
      <c r="B310" s="14" t="s">
        <v>254</v>
      </c>
      <c r="C310" s="14" t="s">
        <v>57</v>
      </c>
      <c r="D310" s="15">
        <v>600000</v>
      </c>
      <c r="E310" s="12">
        <f t="shared" si="4"/>
        <v>0</v>
      </c>
      <c r="F310" s="15">
        <v>600000</v>
      </c>
      <c r="G310" s="2"/>
    </row>
    <row r="311" spans="1:7" ht="15.75" outlineLevel="4">
      <c r="A311" s="13" t="s">
        <v>11</v>
      </c>
      <c r="B311" s="14" t="s">
        <v>254</v>
      </c>
      <c r="C311" s="14" t="s">
        <v>12</v>
      </c>
      <c r="D311" s="15">
        <f>D312</f>
        <v>80000</v>
      </c>
      <c r="E311" s="12">
        <f t="shared" si="4"/>
        <v>-2562.5099999999948</v>
      </c>
      <c r="F311" s="15">
        <f>F312</f>
        <v>77437.490000000005</v>
      </c>
      <c r="G311" s="2"/>
    </row>
    <row r="312" spans="1:7" ht="15.75" outlineLevel="5">
      <c r="A312" s="13" t="s">
        <v>13</v>
      </c>
      <c r="B312" s="14" t="s">
        <v>254</v>
      </c>
      <c r="C312" s="14" t="s">
        <v>14</v>
      </c>
      <c r="D312" s="15">
        <v>80000</v>
      </c>
      <c r="E312" s="12">
        <f t="shared" si="4"/>
        <v>-2562.5099999999948</v>
      </c>
      <c r="F312" s="15">
        <v>77437.490000000005</v>
      </c>
      <c r="G312" s="2"/>
    </row>
    <row r="313" spans="1:7" ht="15.75" outlineLevel="2">
      <c r="A313" s="13" t="s">
        <v>255</v>
      </c>
      <c r="B313" s="14" t="s">
        <v>256</v>
      </c>
      <c r="C313" s="14"/>
      <c r="D313" s="15">
        <f>D314</f>
        <v>12000</v>
      </c>
      <c r="E313" s="12">
        <f t="shared" si="4"/>
        <v>2562.5100000000002</v>
      </c>
      <c r="F313" s="15">
        <f>F314</f>
        <v>14562.51</v>
      </c>
      <c r="G313" s="2"/>
    </row>
    <row r="314" spans="1:7" ht="17.25" customHeight="1" outlineLevel="3">
      <c r="A314" s="13" t="s">
        <v>257</v>
      </c>
      <c r="B314" s="14" t="s">
        <v>258</v>
      </c>
      <c r="C314" s="14"/>
      <c r="D314" s="15">
        <f>D315</f>
        <v>12000</v>
      </c>
      <c r="E314" s="12">
        <f t="shared" si="4"/>
        <v>2562.5100000000002</v>
      </c>
      <c r="F314" s="15">
        <f>F315</f>
        <v>14562.51</v>
      </c>
      <c r="G314" s="2"/>
    </row>
    <row r="315" spans="1:7" ht="18.75" customHeight="1" outlineLevel="4">
      <c r="A315" s="13" t="s">
        <v>44</v>
      </c>
      <c r="B315" s="14" t="s">
        <v>258</v>
      </c>
      <c r="C315" s="14" t="s">
        <v>45</v>
      </c>
      <c r="D315" s="15">
        <f>D316</f>
        <v>12000</v>
      </c>
      <c r="E315" s="12">
        <f t="shared" si="4"/>
        <v>2562.5100000000002</v>
      </c>
      <c r="F315" s="15">
        <f>F316</f>
        <v>14562.51</v>
      </c>
      <c r="G315" s="2"/>
    </row>
    <row r="316" spans="1:7" ht="18" customHeight="1" outlineLevel="5">
      <c r="A316" s="13" t="s">
        <v>46</v>
      </c>
      <c r="B316" s="14" t="s">
        <v>258</v>
      </c>
      <c r="C316" s="14" t="s">
        <v>47</v>
      </c>
      <c r="D316" s="15">
        <v>12000</v>
      </c>
      <c r="E316" s="12">
        <f t="shared" si="4"/>
        <v>2562.5100000000002</v>
      </c>
      <c r="F316" s="15">
        <v>14562.51</v>
      </c>
      <c r="G316" s="2"/>
    </row>
    <row r="317" spans="1:7" ht="34.5" customHeight="1" outlineLevel="2">
      <c r="A317" s="13" t="s">
        <v>293</v>
      </c>
      <c r="B317" s="14" t="s">
        <v>259</v>
      </c>
      <c r="C317" s="14"/>
      <c r="D317" s="15">
        <f>D321+D318</f>
        <v>2460288</v>
      </c>
      <c r="E317" s="12">
        <f t="shared" si="4"/>
        <v>0</v>
      </c>
      <c r="F317" s="15">
        <f>F321+F318</f>
        <v>2460288</v>
      </c>
      <c r="G317" s="2"/>
    </row>
    <row r="318" spans="1:7" ht="33.75" customHeight="1" outlineLevel="2">
      <c r="A318" s="16" t="s">
        <v>323</v>
      </c>
      <c r="B318" s="17" t="s">
        <v>324</v>
      </c>
      <c r="C318" s="28" t="s">
        <v>309</v>
      </c>
      <c r="D318" s="15">
        <f>D319</f>
        <v>1300000</v>
      </c>
      <c r="E318" s="12">
        <f t="shared" si="4"/>
        <v>0</v>
      </c>
      <c r="F318" s="15">
        <f>F319</f>
        <v>1300000</v>
      </c>
      <c r="G318" s="2"/>
    </row>
    <row r="319" spans="1:7" ht="18.75" customHeight="1" outlineLevel="2">
      <c r="A319" s="18" t="s">
        <v>311</v>
      </c>
      <c r="B319" s="17" t="s">
        <v>324</v>
      </c>
      <c r="C319" s="28" t="s">
        <v>12</v>
      </c>
      <c r="D319" s="15">
        <f>D320</f>
        <v>1300000</v>
      </c>
      <c r="E319" s="12">
        <f t="shared" si="4"/>
        <v>0</v>
      </c>
      <c r="F319" s="15">
        <f>F320</f>
        <v>1300000</v>
      </c>
      <c r="G319" s="2"/>
    </row>
    <row r="320" spans="1:7" ht="18" customHeight="1" outlineLevel="2">
      <c r="A320" s="22" t="s">
        <v>13</v>
      </c>
      <c r="B320" s="17" t="s">
        <v>324</v>
      </c>
      <c r="C320" s="28" t="s">
        <v>14</v>
      </c>
      <c r="D320" s="15">
        <v>1300000</v>
      </c>
      <c r="E320" s="12">
        <f t="shared" si="4"/>
        <v>0</v>
      </c>
      <c r="F320" s="15">
        <v>1300000</v>
      </c>
      <c r="G320" s="2"/>
    </row>
    <row r="321" spans="1:7" ht="33.75" customHeight="1" outlineLevel="3">
      <c r="A321" s="13" t="s">
        <v>260</v>
      </c>
      <c r="B321" s="14" t="s">
        <v>261</v>
      </c>
      <c r="C321" s="14"/>
      <c r="D321" s="15">
        <f>D322</f>
        <v>1160288</v>
      </c>
      <c r="E321" s="12">
        <f t="shared" si="4"/>
        <v>0</v>
      </c>
      <c r="F321" s="15">
        <f>F322</f>
        <v>1160288</v>
      </c>
      <c r="G321" s="2"/>
    </row>
    <row r="322" spans="1:7" ht="15.75" outlineLevel="4">
      <c r="A322" s="13" t="s">
        <v>11</v>
      </c>
      <c r="B322" s="14" t="s">
        <v>261</v>
      </c>
      <c r="C322" s="14" t="s">
        <v>12</v>
      </c>
      <c r="D322" s="15">
        <f>D323</f>
        <v>1160288</v>
      </c>
      <c r="E322" s="12">
        <f t="shared" si="4"/>
        <v>0</v>
      </c>
      <c r="F322" s="15">
        <f>F323</f>
        <v>1160288</v>
      </c>
      <c r="G322" s="2"/>
    </row>
    <row r="323" spans="1:7" ht="15.75" outlineLevel="5">
      <c r="A323" s="13" t="s">
        <v>13</v>
      </c>
      <c r="B323" s="14" t="s">
        <v>261</v>
      </c>
      <c r="C323" s="14" t="s">
        <v>14</v>
      </c>
      <c r="D323" s="15">
        <v>1160288</v>
      </c>
      <c r="E323" s="12">
        <f t="shared" si="4"/>
        <v>0</v>
      </c>
      <c r="F323" s="15">
        <v>1160288</v>
      </c>
      <c r="G323" s="2"/>
    </row>
    <row r="324" spans="1:7" ht="47.25">
      <c r="A324" s="9" t="s">
        <v>266</v>
      </c>
      <c r="B324" s="10" t="s">
        <v>267</v>
      </c>
      <c r="C324" s="10"/>
      <c r="D324" s="11">
        <f>D325+D329+D333+D337</f>
        <v>1700000</v>
      </c>
      <c r="E324" s="12">
        <f t="shared" si="4"/>
        <v>-500000</v>
      </c>
      <c r="F324" s="11">
        <f>F325+F329+F333+F337</f>
        <v>1200000</v>
      </c>
      <c r="G324" s="2"/>
    </row>
    <row r="325" spans="1:7" ht="47.25" hidden="1" outlineLevel="2">
      <c r="A325" s="13" t="s">
        <v>268</v>
      </c>
      <c r="B325" s="14" t="s">
        <v>269</v>
      </c>
      <c r="C325" s="14"/>
      <c r="D325" s="15">
        <f>D326</f>
        <v>500000</v>
      </c>
      <c r="E325" s="12">
        <f t="shared" si="4"/>
        <v>-500000</v>
      </c>
      <c r="F325" s="15">
        <f>F326</f>
        <v>0</v>
      </c>
      <c r="G325" s="2"/>
    </row>
    <row r="326" spans="1:7" ht="31.5" hidden="1" outlineLevel="3">
      <c r="A326" s="13" t="s">
        <v>270</v>
      </c>
      <c r="B326" s="14" t="s">
        <v>271</v>
      </c>
      <c r="C326" s="14"/>
      <c r="D326" s="15">
        <f>D327</f>
        <v>500000</v>
      </c>
      <c r="E326" s="12">
        <f t="shared" si="4"/>
        <v>-500000</v>
      </c>
      <c r="F326" s="15">
        <f>F327</f>
        <v>0</v>
      </c>
      <c r="G326" s="2"/>
    </row>
    <row r="327" spans="1:7" ht="15.75" hidden="1" outlineLevel="4">
      <c r="A327" s="13" t="s">
        <v>11</v>
      </c>
      <c r="B327" s="14" t="s">
        <v>271</v>
      </c>
      <c r="C327" s="14" t="s">
        <v>12</v>
      </c>
      <c r="D327" s="15">
        <f>D328</f>
        <v>500000</v>
      </c>
      <c r="E327" s="12">
        <f t="shared" si="4"/>
        <v>-500000</v>
      </c>
      <c r="F327" s="15">
        <f>F328</f>
        <v>0</v>
      </c>
      <c r="G327" s="2"/>
    </row>
    <row r="328" spans="1:7" ht="15.75" hidden="1" outlineLevel="5">
      <c r="A328" s="13" t="s">
        <v>13</v>
      </c>
      <c r="B328" s="14" t="s">
        <v>271</v>
      </c>
      <c r="C328" s="14" t="s">
        <v>14</v>
      </c>
      <c r="D328" s="15">
        <v>500000</v>
      </c>
      <c r="E328" s="12">
        <f t="shared" si="4"/>
        <v>-500000</v>
      </c>
      <c r="F328" s="15">
        <v>0</v>
      </c>
      <c r="G328" s="2"/>
    </row>
    <row r="329" spans="1:7" ht="15.75" outlineLevel="2" collapsed="1">
      <c r="A329" s="13" t="s">
        <v>272</v>
      </c>
      <c r="B329" s="14" t="s">
        <v>273</v>
      </c>
      <c r="C329" s="14"/>
      <c r="D329" s="15">
        <f>D330</f>
        <v>200000</v>
      </c>
      <c r="E329" s="12">
        <f t="shared" si="4"/>
        <v>0</v>
      </c>
      <c r="F329" s="15">
        <f>F330</f>
        <v>200000</v>
      </c>
      <c r="G329" s="2"/>
    </row>
    <row r="330" spans="1:7" ht="15.75" outlineLevel="3">
      <c r="A330" s="13" t="s">
        <v>274</v>
      </c>
      <c r="B330" s="14" t="s">
        <v>275</v>
      </c>
      <c r="C330" s="14"/>
      <c r="D330" s="15">
        <f>D331</f>
        <v>200000</v>
      </c>
      <c r="E330" s="12">
        <f t="shared" si="4"/>
        <v>0</v>
      </c>
      <c r="F330" s="15">
        <f>F331</f>
        <v>200000</v>
      </c>
      <c r="G330" s="2"/>
    </row>
    <row r="331" spans="1:7" ht="15.75" outlineLevel="4">
      <c r="A331" s="13" t="s">
        <v>11</v>
      </c>
      <c r="B331" s="14" t="s">
        <v>275</v>
      </c>
      <c r="C331" s="14" t="s">
        <v>12</v>
      </c>
      <c r="D331" s="15">
        <f>D332</f>
        <v>200000</v>
      </c>
      <c r="E331" s="12">
        <f t="shared" si="4"/>
        <v>0</v>
      </c>
      <c r="F331" s="15">
        <f>F332</f>
        <v>200000</v>
      </c>
      <c r="G331" s="2"/>
    </row>
    <row r="332" spans="1:7" ht="15.75" outlineLevel="5">
      <c r="A332" s="13" t="s">
        <v>13</v>
      </c>
      <c r="B332" s="14" t="s">
        <v>275</v>
      </c>
      <c r="C332" s="14" t="s">
        <v>14</v>
      </c>
      <c r="D332" s="15">
        <v>200000</v>
      </c>
      <c r="E332" s="12">
        <f t="shared" si="4"/>
        <v>0</v>
      </c>
      <c r="F332" s="15">
        <v>200000</v>
      </c>
      <c r="G332" s="2"/>
    </row>
    <row r="333" spans="1:7" ht="15.75" outlineLevel="2">
      <c r="A333" s="13" t="s">
        <v>276</v>
      </c>
      <c r="B333" s="14" t="s">
        <v>277</v>
      </c>
      <c r="C333" s="14"/>
      <c r="D333" s="15">
        <f>D334</f>
        <v>100000</v>
      </c>
      <c r="E333" s="12">
        <f t="shared" si="4"/>
        <v>0</v>
      </c>
      <c r="F333" s="15">
        <f>F334</f>
        <v>100000</v>
      </c>
      <c r="G333" s="2"/>
    </row>
    <row r="334" spans="1:7" ht="19.5" customHeight="1" outlineLevel="3">
      <c r="A334" s="13" t="s">
        <v>278</v>
      </c>
      <c r="B334" s="14" t="s">
        <v>279</v>
      </c>
      <c r="C334" s="14"/>
      <c r="D334" s="15">
        <f>D335</f>
        <v>100000</v>
      </c>
      <c r="E334" s="12">
        <f t="shared" si="4"/>
        <v>0</v>
      </c>
      <c r="F334" s="15">
        <f>F335</f>
        <v>100000</v>
      </c>
      <c r="G334" s="2"/>
    </row>
    <row r="335" spans="1:7" ht="15.75" outlineLevel="4">
      <c r="A335" s="13" t="s">
        <v>11</v>
      </c>
      <c r="B335" s="14" t="s">
        <v>279</v>
      </c>
      <c r="C335" s="14" t="s">
        <v>12</v>
      </c>
      <c r="D335" s="15">
        <f>D336</f>
        <v>100000</v>
      </c>
      <c r="E335" s="12">
        <f t="shared" si="4"/>
        <v>0</v>
      </c>
      <c r="F335" s="15">
        <f>F336</f>
        <v>100000</v>
      </c>
      <c r="G335" s="2"/>
    </row>
    <row r="336" spans="1:7" ht="15.75" outlineLevel="5">
      <c r="A336" s="13" t="s">
        <v>13</v>
      </c>
      <c r="B336" s="14" t="s">
        <v>279</v>
      </c>
      <c r="C336" s="14" t="s">
        <v>14</v>
      </c>
      <c r="D336" s="15">
        <v>100000</v>
      </c>
      <c r="E336" s="12">
        <f t="shared" si="4"/>
        <v>0</v>
      </c>
      <c r="F336" s="15">
        <v>100000</v>
      </c>
      <c r="G336" s="2"/>
    </row>
    <row r="337" spans="1:7" ht="15.75" outlineLevel="2">
      <c r="A337" s="13" t="s">
        <v>280</v>
      </c>
      <c r="B337" s="14" t="s">
        <v>281</v>
      </c>
      <c r="C337" s="14"/>
      <c r="D337" s="15">
        <f>D338</f>
        <v>900000</v>
      </c>
      <c r="E337" s="12">
        <f t="shared" si="4"/>
        <v>0</v>
      </c>
      <c r="F337" s="15">
        <f>F338</f>
        <v>900000</v>
      </c>
      <c r="G337" s="2"/>
    </row>
    <row r="338" spans="1:7" ht="15.75" outlineLevel="3">
      <c r="A338" s="13" t="s">
        <v>282</v>
      </c>
      <c r="B338" s="14" t="s">
        <v>283</v>
      </c>
      <c r="C338" s="14"/>
      <c r="D338" s="15">
        <f>D339</f>
        <v>900000</v>
      </c>
      <c r="E338" s="12">
        <f t="shared" si="4"/>
        <v>0</v>
      </c>
      <c r="F338" s="15">
        <f>F339</f>
        <v>900000</v>
      </c>
      <c r="G338" s="2"/>
    </row>
    <row r="339" spans="1:7" ht="15.75" outlineLevel="4">
      <c r="A339" s="13" t="s">
        <v>11</v>
      </c>
      <c r="B339" s="14" t="s">
        <v>283</v>
      </c>
      <c r="C339" s="14" t="s">
        <v>12</v>
      </c>
      <c r="D339" s="15">
        <f>D340</f>
        <v>900000</v>
      </c>
      <c r="E339" s="12">
        <f t="shared" si="4"/>
        <v>0</v>
      </c>
      <c r="F339" s="15">
        <f>F340</f>
        <v>900000</v>
      </c>
      <c r="G339" s="2"/>
    </row>
    <row r="340" spans="1:7" ht="18.75" customHeight="1" outlineLevel="5">
      <c r="A340" s="13" t="s">
        <v>13</v>
      </c>
      <c r="B340" s="14" t="s">
        <v>283</v>
      </c>
      <c r="C340" s="14" t="s">
        <v>14</v>
      </c>
      <c r="D340" s="15">
        <v>900000</v>
      </c>
      <c r="E340" s="12">
        <f t="shared" si="4"/>
        <v>0</v>
      </c>
      <c r="F340" s="15">
        <v>900000</v>
      </c>
      <c r="G340" s="2"/>
    </row>
    <row r="341" spans="1:7" ht="22.5" customHeight="1">
      <c r="A341" s="39" t="s">
        <v>284</v>
      </c>
      <c r="B341" s="39"/>
      <c r="C341" s="39"/>
      <c r="D341" s="11">
        <f>D8+D113+D133+D157+D167+D201+D244+D256+D291+D324</f>
        <v>236346377.24000001</v>
      </c>
      <c r="E341" s="12">
        <f t="shared" si="4"/>
        <v>24389242.769999981</v>
      </c>
      <c r="F341" s="11">
        <f>F8+F113+F133+F157+F167+F201+F244+F256+F291+F324</f>
        <v>260735620.00999999</v>
      </c>
      <c r="G341" s="2"/>
    </row>
    <row r="342" spans="1:7" ht="12.75" customHeight="1">
      <c r="A342" s="40"/>
      <c r="B342" s="40"/>
      <c r="C342" s="40"/>
      <c r="D342" s="40"/>
      <c r="E342" s="40"/>
      <c r="F342" s="40"/>
      <c r="G342" s="2"/>
    </row>
    <row r="343" spans="1:7" ht="12.75" customHeight="1">
      <c r="A343" s="47"/>
      <c r="B343" s="48"/>
      <c r="C343" s="48"/>
      <c r="D343" s="48"/>
      <c r="E343" s="48"/>
      <c r="F343" s="48"/>
      <c r="G343" s="2"/>
    </row>
  </sheetData>
  <mergeCells count="10">
    <mergeCell ref="A343:F343"/>
    <mergeCell ref="B1:F1"/>
    <mergeCell ref="A3:F3"/>
    <mergeCell ref="A4:F4"/>
    <mergeCell ref="A5:A6"/>
    <mergeCell ref="B5:B6"/>
    <mergeCell ref="C5:C6"/>
    <mergeCell ref="F5:F6"/>
    <mergeCell ref="D5:D6"/>
    <mergeCell ref="E5:E6"/>
  </mergeCells>
  <pageMargins left="0.98425196850393704" right="0.39370078740157483" top="0.59055118110236227" bottom="0.59055118110236227" header="0.39370078740157483" footer="0.39370078740157483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2.04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59D217-2FEE-438D-9157-E8181E6DEA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2022-12-22T06:57:51Z</cp:lastPrinted>
  <dcterms:created xsi:type="dcterms:W3CDTF">2022-04-12T06:09:23Z</dcterms:created>
  <dcterms:modified xsi:type="dcterms:W3CDTF">2022-12-23T09:25:07Z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год)(5).xlsx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21.2.2622.1187344072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