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2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Документ!$A$1:$G$345</definedName>
  </definedNames>
  <calcPr calcId="152511"/>
</workbook>
</file>

<file path=xl/calcChain.xml><?xml version="1.0" encoding="utf-8"?>
<calcChain xmlns="http://schemas.openxmlformats.org/spreadsheetml/2006/main">
  <c r="F341" i="2" l="1"/>
  <c r="F340" i="2" s="1"/>
  <c r="F339" i="2" s="1"/>
  <c r="F337" i="2"/>
  <c r="F336" i="2" s="1"/>
  <c r="F335" i="2" s="1"/>
  <c r="F333" i="2"/>
  <c r="F332" i="2"/>
  <c r="F331" i="2" s="1"/>
  <c r="F329" i="2"/>
  <c r="F328" i="2" s="1"/>
  <c r="F327" i="2" s="1"/>
  <c r="F324" i="2"/>
  <c r="F323" i="2" s="1"/>
  <c r="F321" i="2"/>
  <c r="F320" i="2" s="1"/>
  <c r="F317" i="2"/>
  <c r="F316" i="2" s="1"/>
  <c r="F315" i="2" s="1"/>
  <c r="F313" i="2"/>
  <c r="F311" i="2"/>
  <c r="F310" i="2" s="1"/>
  <c r="F309" i="2" s="1"/>
  <c r="F306" i="2"/>
  <c r="F304" i="2"/>
  <c r="F300" i="2"/>
  <c r="F299" i="2"/>
  <c r="F298" i="2" s="1"/>
  <c r="F296" i="2"/>
  <c r="F295" i="2" s="1"/>
  <c r="F294" i="2" s="1"/>
  <c r="F291" i="2"/>
  <c r="F289" i="2"/>
  <c r="F285" i="2"/>
  <c r="F284" i="2" s="1"/>
  <c r="F283" i="2" s="1"/>
  <c r="F281" i="2"/>
  <c r="F280" i="2" s="1"/>
  <c r="F279" i="2" s="1"/>
  <c r="F277" i="2"/>
  <c r="F276" i="2" s="1"/>
  <c r="F275" i="2" s="1"/>
  <c r="F273" i="2"/>
  <c r="F272" i="2" s="1"/>
  <c r="F271" i="2" s="1"/>
  <c r="F269" i="2"/>
  <c r="F268" i="2" s="1"/>
  <c r="F267" i="2" s="1"/>
  <c r="F265" i="2"/>
  <c r="F264" i="2" s="1"/>
  <c r="F263" i="2" s="1"/>
  <c r="F261" i="2"/>
  <c r="F260" i="2" s="1"/>
  <c r="F259" i="2" s="1"/>
  <c r="F256" i="2"/>
  <c r="F255" i="2" s="1"/>
  <c r="F254" i="2" s="1"/>
  <c r="F252" i="2"/>
  <c r="F251" i="2"/>
  <c r="F249" i="2"/>
  <c r="F248" i="2" s="1"/>
  <c r="F247" i="2" s="1"/>
  <c r="F246" i="2" s="1"/>
  <c r="F244" i="2"/>
  <c r="F242" i="2"/>
  <c r="F241" i="2" s="1"/>
  <c r="F239" i="2"/>
  <c r="F238" i="2" s="1"/>
  <c r="F236" i="2"/>
  <c r="F235" i="2" s="1"/>
  <c r="F233" i="2"/>
  <c r="F231" i="2"/>
  <c r="F230" i="2" s="1"/>
  <c r="F227" i="2"/>
  <c r="F226" i="2" s="1"/>
  <c r="F224" i="2"/>
  <c r="F223" i="2" s="1"/>
  <c r="F221" i="2"/>
  <c r="F220" i="2" s="1"/>
  <c r="F218" i="2"/>
  <c r="F217" i="2" s="1"/>
  <c r="F215" i="2"/>
  <c r="F214" i="2" s="1"/>
  <c r="F212" i="2"/>
  <c r="F210" i="2"/>
  <c r="F206" i="2"/>
  <c r="F205" i="2" s="1"/>
  <c r="F204" i="2" s="1"/>
  <c r="F201" i="2"/>
  <c r="F200" i="2" s="1"/>
  <c r="F199" i="2" s="1"/>
  <c r="F197" i="2"/>
  <c r="F196" i="2" s="1"/>
  <c r="F195" i="2" s="1"/>
  <c r="F194" i="2" s="1"/>
  <c r="F192" i="2"/>
  <c r="F191" i="2"/>
  <c r="F190" i="2" s="1"/>
  <c r="F188" i="2"/>
  <c r="F187" i="2" s="1"/>
  <c r="F186" i="2" s="1"/>
  <c r="F184" i="2"/>
  <c r="F182" i="2"/>
  <c r="F178" i="2"/>
  <c r="F177" i="2" s="1"/>
  <c r="F175" i="2"/>
  <c r="F173" i="2"/>
  <c r="F172" i="2" s="1"/>
  <c r="F167" i="2"/>
  <c r="F166" i="2"/>
  <c r="F165" i="2" s="1"/>
  <c r="F163" i="2"/>
  <c r="F162" i="2" s="1"/>
  <c r="F161" i="2" s="1"/>
  <c r="F157" i="2"/>
  <c r="F156" i="2" s="1"/>
  <c r="F155" i="2" s="1"/>
  <c r="F153" i="2"/>
  <c r="F152" i="2" s="1"/>
  <c r="F151" i="2" s="1"/>
  <c r="F149" i="2"/>
  <c r="F148" i="2" s="1"/>
  <c r="F147" i="2" s="1"/>
  <c r="F145" i="2"/>
  <c r="F144" i="2" s="1"/>
  <c r="F142" i="2"/>
  <c r="F140" i="2"/>
  <c r="F138" i="2"/>
  <c r="F133" i="2"/>
  <c r="F132" i="2" s="1"/>
  <c r="F131" i="2" s="1"/>
  <c r="F129" i="2"/>
  <c r="F128" i="2" s="1"/>
  <c r="F127" i="2" s="1"/>
  <c r="F125" i="2"/>
  <c r="F124" i="2" s="1"/>
  <c r="F123" i="2" s="1"/>
  <c r="F121" i="2"/>
  <c r="F119" i="2"/>
  <c r="F118" i="2" s="1"/>
  <c r="F117" i="2" s="1"/>
  <c r="F113" i="2"/>
  <c r="F112" i="2" s="1"/>
  <c r="F110" i="2"/>
  <c r="F109" i="2"/>
  <c r="F105" i="2"/>
  <c r="F104" i="2" s="1"/>
  <c r="F103" i="2" s="1"/>
  <c r="F102" i="2" s="1"/>
  <c r="F100" i="2"/>
  <c r="F99" i="2" s="1"/>
  <c r="F97" i="2"/>
  <c r="F96" i="2" s="1"/>
  <c r="F94" i="2"/>
  <c r="F93" i="2"/>
  <c r="F90" i="2"/>
  <c r="F89" i="2" s="1"/>
  <c r="F88" i="2" s="1"/>
  <c r="F85" i="2"/>
  <c r="F83" i="2"/>
  <c r="F82" i="2" s="1"/>
  <c r="F81" i="2" s="1"/>
  <c r="F79" i="2"/>
  <c r="F78" i="2" s="1"/>
  <c r="F75" i="2"/>
  <c r="F73" i="2"/>
  <c r="F71" i="2"/>
  <c r="F68" i="2"/>
  <c r="F67" i="2" s="1"/>
  <c r="F65" i="2"/>
  <c r="F64" i="2" s="1"/>
  <c r="F61" i="2"/>
  <c r="F60" i="2" s="1"/>
  <c r="F59" i="2" s="1"/>
  <c r="F56" i="2"/>
  <c r="F55" i="2" s="1"/>
  <c r="F53" i="2"/>
  <c r="F51" i="2"/>
  <c r="F48" i="2" s="1"/>
  <c r="F49" i="2"/>
  <c r="F44" i="2"/>
  <c r="F43" i="2" s="1"/>
  <c r="F41" i="2"/>
  <c r="F40" i="2" s="1"/>
  <c r="F39" i="2" s="1"/>
  <c r="F38" i="2" s="1"/>
  <c r="F36" i="2"/>
  <c r="F34" i="2"/>
  <c r="F31" i="2"/>
  <c r="F30" i="2" s="1"/>
  <c r="F27" i="2"/>
  <c r="F25" i="2"/>
  <c r="F24" i="2" s="1"/>
  <c r="F23" i="2" s="1"/>
  <c r="F21" i="2"/>
  <c r="F20" i="2" s="1"/>
  <c r="F19" i="2" s="1"/>
  <c r="F16" i="2"/>
  <c r="F15" i="2" s="1"/>
  <c r="F14" i="2" s="1"/>
  <c r="F12" i="2"/>
  <c r="F11" i="2" s="1"/>
  <c r="F10" i="2" s="1"/>
  <c r="E86" i="2"/>
  <c r="G85" i="2"/>
  <c r="E85" i="2" s="1"/>
  <c r="D341" i="2"/>
  <c r="D340" i="2" s="1"/>
  <c r="D339" i="2" s="1"/>
  <c r="D337" i="2"/>
  <c r="D336" i="2" s="1"/>
  <c r="D335" i="2" s="1"/>
  <c r="D333" i="2"/>
  <c r="D332" i="2" s="1"/>
  <c r="D331" i="2" s="1"/>
  <c r="D329" i="2"/>
  <c r="D328" i="2" s="1"/>
  <c r="D327" i="2" s="1"/>
  <c r="D324" i="2"/>
  <c r="D323" i="2" s="1"/>
  <c r="D321" i="2"/>
  <c r="D320" i="2" s="1"/>
  <c r="D317" i="2"/>
  <c r="D316" i="2" s="1"/>
  <c r="D315" i="2" s="1"/>
  <c r="D313" i="2"/>
  <c r="D311" i="2"/>
  <c r="D306" i="2"/>
  <c r="D304" i="2"/>
  <c r="D300" i="2"/>
  <c r="D299" i="2" s="1"/>
  <c r="D298" i="2" s="1"/>
  <c r="D296" i="2"/>
  <c r="D295" i="2" s="1"/>
  <c r="D294" i="2" s="1"/>
  <c r="D291" i="2"/>
  <c r="D289" i="2"/>
  <c r="D288" i="2" s="1"/>
  <c r="D287" i="2" s="1"/>
  <c r="D285" i="2"/>
  <c r="D284" i="2"/>
  <c r="D283" i="2" s="1"/>
  <c r="D281" i="2"/>
  <c r="D280" i="2" s="1"/>
  <c r="D279" i="2" s="1"/>
  <c r="D277" i="2"/>
  <c r="D276" i="2" s="1"/>
  <c r="D275" i="2" s="1"/>
  <c r="D273" i="2"/>
  <c r="D272" i="2" s="1"/>
  <c r="D271" i="2" s="1"/>
  <c r="D269" i="2"/>
  <c r="D268" i="2"/>
  <c r="D267" i="2" s="1"/>
  <c r="D265" i="2"/>
  <c r="D264" i="2" s="1"/>
  <c r="D263" i="2" s="1"/>
  <c r="D261" i="2"/>
  <c r="D260" i="2"/>
  <c r="D259" i="2" s="1"/>
  <c r="D256" i="2"/>
  <c r="D255" i="2" s="1"/>
  <c r="D254" i="2" s="1"/>
  <c r="D252" i="2"/>
  <c r="D251" i="2" s="1"/>
  <c r="D249" i="2"/>
  <c r="D248" i="2" s="1"/>
  <c r="D244" i="2"/>
  <c r="D242" i="2"/>
  <c r="D241" i="2" s="1"/>
  <c r="D239" i="2"/>
  <c r="D238" i="2" s="1"/>
  <c r="D236" i="2"/>
  <c r="D235" i="2" s="1"/>
  <c r="D233" i="2"/>
  <c r="D231" i="2"/>
  <c r="D230" i="2" s="1"/>
  <c r="D227" i="2"/>
  <c r="D226" i="2" s="1"/>
  <c r="D224" i="2"/>
  <c r="D223" i="2" s="1"/>
  <c r="D221" i="2"/>
  <c r="D220" i="2" s="1"/>
  <c r="D218" i="2"/>
  <c r="D217" i="2" s="1"/>
  <c r="D215" i="2"/>
  <c r="D214" i="2" s="1"/>
  <c r="D212" i="2"/>
  <c r="D210" i="2"/>
  <c r="D209" i="2" s="1"/>
  <c r="D206" i="2"/>
  <c r="D205" i="2" s="1"/>
  <c r="D204" i="2" s="1"/>
  <c r="D201" i="2"/>
  <c r="D200" i="2"/>
  <c r="D199" i="2"/>
  <c r="D197" i="2"/>
  <c r="D196" i="2" s="1"/>
  <c r="D195" i="2" s="1"/>
  <c r="D192" i="2"/>
  <c r="D191" i="2" s="1"/>
  <c r="D190" i="2" s="1"/>
  <c r="D188" i="2"/>
  <c r="D187" i="2" s="1"/>
  <c r="D186" i="2" s="1"/>
  <c r="D184" i="2"/>
  <c r="D182" i="2"/>
  <c r="D178" i="2"/>
  <c r="D177" i="2" s="1"/>
  <c r="D175" i="2"/>
  <c r="D173" i="2"/>
  <c r="D172" i="2" s="1"/>
  <c r="D167" i="2"/>
  <c r="D166" i="2" s="1"/>
  <c r="D165" i="2" s="1"/>
  <c r="D163" i="2"/>
  <c r="D162" i="2" s="1"/>
  <c r="D161" i="2" s="1"/>
  <c r="D157" i="2"/>
  <c r="D156" i="2" s="1"/>
  <c r="D155" i="2" s="1"/>
  <c r="D153" i="2"/>
  <c r="D152" i="2" s="1"/>
  <c r="D151" i="2" s="1"/>
  <c r="D149" i="2"/>
  <c r="D148" i="2" s="1"/>
  <c r="D147" i="2" s="1"/>
  <c r="D145" i="2"/>
  <c r="D144" i="2" s="1"/>
  <c r="D142" i="2"/>
  <c r="D140" i="2"/>
  <c r="D138" i="2"/>
  <c r="D133" i="2"/>
  <c r="D132" i="2" s="1"/>
  <c r="D131" i="2" s="1"/>
  <c r="D129" i="2"/>
  <c r="D128" i="2" s="1"/>
  <c r="D127" i="2" s="1"/>
  <c r="D125" i="2"/>
  <c r="D124" i="2" s="1"/>
  <c r="D123" i="2" s="1"/>
  <c r="D121" i="2"/>
  <c r="D118" i="2" s="1"/>
  <c r="D117" i="2" s="1"/>
  <c r="D116" i="2" s="1"/>
  <c r="D115" i="2" s="1"/>
  <c r="D119" i="2"/>
  <c r="D113" i="2"/>
  <c r="D112" i="2" s="1"/>
  <c r="D110" i="2"/>
  <c r="D109" i="2"/>
  <c r="D105" i="2"/>
  <c r="D104" i="2" s="1"/>
  <c r="D103" i="2" s="1"/>
  <c r="D102" i="2" s="1"/>
  <c r="D100" i="2"/>
  <c r="D99" i="2" s="1"/>
  <c r="D97" i="2"/>
  <c r="D96" i="2" s="1"/>
  <c r="D94" i="2"/>
  <c r="D93" i="2"/>
  <c r="D90" i="2"/>
  <c r="D89" i="2" s="1"/>
  <c r="D88" i="2" s="1"/>
  <c r="D83" i="2"/>
  <c r="D82" i="2" s="1"/>
  <c r="D81" i="2" s="1"/>
  <c r="D79" i="2"/>
  <c r="D78" i="2"/>
  <c r="D75" i="2"/>
  <c r="D73" i="2"/>
  <c r="D71" i="2"/>
  <c r="D68" i="2"/>
  <c r="D67" i="2" s="1"/>
  <c r="D65" i="2"/>
  <c r="D64" i="2" s="1"/>
  <c r="D61" i="2"/>
  <c r="D60" i="2" s="1"/>
  <c r="D59" i="2" s="1"/>
  <c r="D56" i="2"/>
  <c r="D55" i="2" s="1"/>
  <c r="D53" i="2"/>
  <c r="D51" i="2"/>
  <c r="D49" i="2"/>
  <c r="D44" i="2"/>
  <c r="D43" i="2" s="1"/>
  <c r="D41" i="2"/>
  <c r="D40" i="2" s="1"/>
  <c r="D36" i="2"/>
  <c r="D34" i="2"/>
  <c r="D31" i="2"/>
  <c r="D30" i="2" s="1"/>
  <c r="D27" i="2"/>
  <c r="D25" i="2"/>
  <c r="D21" i="2"/>
  <c r="D20" i="2" s="1"/>
  <c r="D19" i="2" s="1"/>
  <c r="D16" i="2"/>
  <c r="D15" i="2" s="1"/>
  <c r="D14" i="2" s="1"/>
  <c r="D12" i="2"/>
  <c r="D11" i="2" s="1"/>
  <c r="D10" i="2" s="1"/>
  <c r="E84" i="2"/>
  <c r="G83" i="2"/>
  <c r="G306" i="2"/>
  <c r="G304" i="2"/>
  <c r="E305" i="2"/>
  <c r="E307" i="2"/>
  <c r="E292" i="2"/>
  <c r="E290" i="2"/>
  <c r="G289" i="2"/>
  <c r="G291" i="2"/>
  <c r="E245" i="2"/>
  <c r="E243" i="2"/>
  <c r="G242" i="2"/>
  <c r="E242" i="2" s="1"/>
  <c r="G244" i="2"/>
  <c r="G224" i="2"/>
  <c r="G223" i="2" s="1"/>
  <c r="E225" i="2"/>
  <c r="F303" i="2" l="1"/>
  <c r="F302" i="2" s="1"/>
  <c r="D33" i="2"/>
  <c r="D70" i="2"/>
  <c r="D63" i="2" s="1"/>
  <c r="D58" i="2" s="1"/>
  <c r="D303" i="2"/>
  <c r="D302" i="2" s="1"/>
  <c r="F33" i="2"/>
  <c r="F70" i="2"/>
  <c r="F137" i="2"/>
  <c r="F136" i="2" s="1"/>
  <c r="F135" i="2" s="1"/>
  <c r="F319" i="2"/>
  <c r="F92" i="2"/>
  <c r="E244" i="2"/>
  <c r="G82" i="2"/>
  <c r="D310" i="2"/>
  <c r="D309" i="2" s="1"/>
  <c r="F181" i="2"/>
  <c r="F180" i="2" s="1"/>
  <c r="F209" i="2"/>
  <c r="F208" i="2" s="1"/>
  <c r="F288" i="2"/>
  <c r="F287" i="2" s="1"/>
  <c r="F293" i="2"/>
  <c r="F87" i="2"/>
  <c r="F108" i="2"/>
  <c r="F107" i="2" s="1"/>
  <c r="F171" i="2"/>
  <c r="F170" i="2" s="1"/>
  <c r="F169" i="2" s="1"/>
  <c r="F229" i="2"/>
  <c r="F326" i="2"/>
  <c r="F9" i="2"/>
  <c r="F29" i="2"/>
  <c r="F18" i="2" s="1"/>
  <c r="F47" i="2"/>
  <c r="F46" i="2" s="1"/>
  <c r="F63" i="2"/>
  <c r="F258" i="2"/>
  <c r="F58" i="2"/>
  <c r="F116" i="2"/>
  <c r="F115" i="2" s="1"/>
  <c r="F160" i="2"/>
  <c r="F159" i="2" s="1"/>
  <c r="D319" i="2"/>
  <c r="D24" i="2"/>
  <c r="D23" i="2" s="1"/>
  <c r="D29" i="2"/>
  <c r="D48" i="2"/>
  <c r="D47" i="2" s="1"/>
  <c r="D46" i="2" s="1"/>
  <c r="D229" i="2"/>
  <c r="D9" i="2"/>
  <c r="D39" i="2"/>
  <c r="D38" i="2" s="1"/>
  <c r="D137" i="2"/>
  <c r="D136" i="2" s="1"/>
  <c r="D135" i="2" s="1"/>
  <c r="D181" i="2"/>
  <c r="D180" i="2" s="1"/>
  <c r="D194" i="2"/>
  <c r="D247" i="2"/>
  <c r="D246" i="2" s="1"/>
  <c r="D160" i="2"/>
  <c r="D159" i="2" s="1"/>
  <c r="D326" i="2"/>
  <c r="D171" i="2"/>
  <c r="D258" i="2"/>
  <c r="D92" i="2"/>
  <c r="D87" i="2" s="1"/>
  <c r="D293" i="2"/>
  <c r="D108" i="2"/>
  <c r="D107" i="2" s="1"/>
  <c r="D208" i="2"/>
  <c r="E83" i="2"/>
  <c r="E289" i="2"/>
  <c r="E291" i="2"/>
  <c r="E304" i="2"/>
  <c r="E223" i="2"/>
  <c r="E82" i="2"/>
  <c r="G241" i="2"/>
  <c r="E241" i="2" s="1"/>
  <c r="G303" i="2"/>
  <c r="G288" i="2"/>
  <c r="G287" i="2" s="1"/>
  <c r="E287" i="2" s="1"/>
  <c r="E224" i="2"/>
  <c r="F203" i="2" l="1"/>
  <c r="D203" i="2"/>
  <c r="D18" i="2"/>
  <c r="D8" i="2" s="1"/>
  <c r="D343" i="2" s="1"/>
  <c r="D170" i="2"/>
  <c r="D169" i="2" s="1"/>
  <c r="F8" i="2"/>
  <c r="F343" i="2" s="1"/>
  <c r="G81" i="2"/>
  <c r="E81" i="2" s="1"/>
  <c r="E288" i="2"/>
  <c r="G184" i="2"/>
  <c r="E184" i="2" s="1"/>
  <c r="E185" i="2"/>
  <c r="E35" i="2"/>
  <c r="G34" i="2"/>
  <c r="E34" i="2" s="1"/>
  <c r="E28" i="2"/>
  <c r="G27" i="2"/>
  <c r="E27" i="2" s="1"/>
  <c r="E122" i="2"/>
  <c r="G121" i="2"/>
  <c r="E121" i="2" s="1"/>
  <c r="E114" i="2"/>
  <c r="G113" i="2"/>
  <c r="G112" i="2" s="1"/>
  <c r="E306" i="2" l="1"/>
  <c r="E112" i="2"/>
  <c r="E113" i="2"/>
  <c r="E322" i="2"/>
  <c r="G321" i="2"/>
  <c r="G320" i="2" s="1"/>
  <c r="E320" i="2" s="1"/>
  <c r="E234" i="2"/>
  <c r="G233" i="2"/>
  <c r="E233" i="2" s="1"/>
  <c r="G212" i="2"/>
  <c r="E176" i="2"/>
  <c r="G175" i="2"/>
  <c r="E175" i="2" s="1"/>
  <c r="E101" i="2"/>
  <c r="E98" i="2"/>
  <c r="G100" i="2"/>
  <c r="G99" i="2" s="1"/>
  <c r="G97" i="2"/>
  <c r="G96" i="2" s="1"/>
  <c r="E342" i="2"/>
  <c r="E338" i="2"/>
  <c r="E334" i="2"/>
  <c r="E330" i="2"/>
  <c r="E325" i="2"/>
  <c r="E318" i="2"/>
  <c r="E314" i="2"/>
  <c r="E312" i="2"/>
  <c r="E308" i="2"/>
  <c r="E301" i="2"/>
  <c r="E297" i="2"/>
  <c r="E286" i="2"/>
  <c r="E282" i="2"/>
  <c r="E278" i="2"/>
  <c r="E274" i="2"/>
  <c r="E270" i="2"/>
  <c r="E266" i="2"/>
  <c r="E262" i="2"/>
  <c r="E257" i="2"/>
  <c r="E253" i="2"/>
  <c r="E250" i="2"/>
  <c r="E240" i="2"/>
  <c r="E237" i="2"/>
  <c r="E232" i="2"/>
  <c r="E228" i="2"/>
  <c r="E222" i="2"/>
  <c r="E219" i="2"/>
  <c r="E216" i="2"/>
  <c r="E211" i="2"/>
  <c r="E207" i="2"/>
  <c r="E202" i="2"/>
  <c r="E198" i="2"/>
  <c r="E193" i="2"/>
  <c r="E189" i="2"/>
  <c r="E183" i="2"/>
  <c r="E179" i="2"/>
  <c r="E174" i="2"/>
  <c r="E168" i="2"/>
  <c r="E164" i="2"/>
  <c r="E158" i="2"/>
  <c r="E154" i="2"/>
  <c r="E150" i="2"/>
  <c r="E146" i="2"/>
  <c r="E143" i="2"/>
  <c r="E141" i="2"/>
  <c r="E139" i="2"/>
  <c r="E134" i="2"/>
  <c r="E130" i="2"/>
  <c r="E126" i="2"/>
  <c r="E120" i="2"/>
  <c r="E111" i="2"/>
  <c r="E106" i="2"/>
  <c r="E95" i="2"/>
  <c r="E91" i="2"/>
  <c r="E80" i="2"/>
  <c r="E77" i="2"/>
  <c r="E76" i="2"/>
  <c r="E74" i="2"/>
  <c r="E72" i="2"/>
  <c r="E69" i="2"/>
  <c r="E66" i="2"/>
  <c r="E62" i="2"/>
  <c r="E57" i="2"/>
  <c r="E54" i="2"/>
  <c r="E52" i="2"/>
  <c r="E50" i="2"/>
  <c r="E45" i="2"/>
  <c r="E42" i="2"/>
  <c r="E37" i="2"/>
  <c r="E32" i="2"/>
  <c r="E26" i="2"/>
  <c r="E22" i="2"/>
  <c r="E17" i="2"/>
  <c r="E13" i="2"/>
  <c r="G73" i="2"/>
  <c r="G75" i="2"/>
  <c r="G65" i="2"/>
  <c r="G64" i="2" s="1"/>
  <c r="G68" i="2"/>
  <c r="G67" i="2" s="1"/>
  <c r="G41" i="2"/>
  <c r="G40" i="2" s="1"/>
  <c r="E40" i="2" l="1"/>
  <c r="E99" i="2"/>
  <c r="E73" i="2"/>
  <c r="E321" i="2"/>
  <c r="E100" i="2"/>
  <c r="E97" i="2"/>
  <c r="E67" i="2"/>
  <c r="E68" i="2"/>
  <c r="E75" i="2"/>
  <c r="E96" i="2"/>
  <c r="E41" i="2"/>
  <c r="E65" i="2"/>
  <c r="E64" i="2"/>
  <c r="G341" i="2" l="1"/>
  <c r="G337" i="2"/>
  <c r="E337" i="2" s="1"/>
  <c r="G333" i="2"/>
  <c r="G329" i="2"/>
  <c r="E329" i="2" s="1"/>
  <c r="G296" i="2"/>
  <c r="G300" i="2"/>
  <c r="G311" i="2"/>
  <c r="E311" i="2" s="1"/>
  <c r="G313" i="2"/>
  <c r="E313" i="2" s="1"/>
  <c r="G317" i="2"/>
  <c r="G324" i="2"/>
  <c r="G261" i="2"/>
  <c r="G265" i="2"/>
  <c r="G269" i="2"/>
  <c r="E269" i="2" s="1"/>
  <c r="G273" i="2"/>
  <c r="E273" i="2" s="1"/>
  <c r="G277" i="2"/>
  <c r="G281" i="2"/>
  <c r="G285" i="2"/>
  <c r="E285" i="2" s="1"/>
  <c r="G249" i="2"/>
  <c r="G252" i="2"/>
  <c r="G256" i="2"/>
  <c r="G239" i="2"/>
  <c r="G236" i="2"/>
  <c r="G231" i="2"/>
  <c r="G230" i="2" s="1"/>
  <c r="G227" i="2"/>
  <c r="G221" i="2"/>
  <c r="G218" i="2"/>
  <c r="G215" i="2"/>
  <c r="G210" i="2"/>
  <c r="G209" i="2" s="1"/>
  <c r="G206" i="2"/>
  <c r="G173" i="2"/>
  <c r="G172" i="2" s="1"/>
  <c r="G178" i="2"/>
  <c r="G182" i="2"/>
  <c r="G181" i="2" s="1"/>
  <c r="G188" i="2"/>
  <c r="G192" i="2"/>
  <c r="G197" i="2"/>
  <c r="E197" i="2" s="1"/>
  <c r="G201" i="2"/>
  <c r="G163" i="2"/>
  <c r="G167" i="2"/>
  <c r="G157" i="2"/>
  <c r="E157" i="2" s="1"/>
  <c r="G153" i="2"/>
  <c r="G149" i="2"/>
  <c r="G138" i="2"/>
  <c r="E138" i="2" s="1"/>
  <c r="G140" i="2"/>
  <c r="E140" i="2" s="1"/>
  <c r="G142" i="2"/>
  <c r="E142" i="2" s="1"/>
  <c r="G145" i="2"/>
  <c r="G119" i="2"/>
  <c r="G118" i="2" s="1"/>
  <c r="G125" i="2"/>
  <c r="G129" i="2"/>
  <c r="E129" i="2" s="1"/>
  <c r="G133" i="2"/>
  <c r="G110" i="2"/>
  <c r="G105" i="2"/>
  <c r="G90" i="2"/>
  <c r="G94" i="2"/>
  <c r="G61" i="2"/>
  <c r="G71" i="2"/>
  <c r="G79" i="2"/>
  <c r="G56" i="2"/>
  <c r="G49" i="2"/>
  <c r="E49" i="2" s="1"/>
  <c r="G51" i="2"/>
  <c r="E51" i="2" s="1"/>
  <c r="G53" i="2"/>
  <c r="E53" i="2" s="1"/>
  <c r="G44" i="2"/>
  <c r="G21" i="2"/>
  <c r="G25" i="2"/>
  <c r="G24" i="2" s="1"/>
  <c r="G31" i="2"/>
  <c r="G36" i="2"/>
  <c r="G33" i="2" s="1"/>
  <c r="G16" i="2"/>
  <c r="G12" i="2"/>
  <c r="G336" i="2" l="1"/>
  <c r="E336" i="2" s="1"/>
  <c r="G196" i="2"/>
  <c r="E196" i="2" s="1"/>
  <c r="G302" i="2"/>
  <c r="E302" i="2" s="1"/>
  <c r="G128" i="2"/>
  <c r="E128" i="2" s="1"/>
  <c r="G272" i="2"/>
  <c r="E272" i="2" s="1"/>
  <c r="G11" i="2"/>
  <c r="E12" i="2"/>
  <c r="G43" i="2"/>
  <c r="E43" i="2" s="1"/>
  <c r="E44" i="2"/>
  <c r="G70" i="2"/>
  <c r="E71" i="2"/>
  <c r="G132" i="2"/>
  <c r="E133" i="2"/>
  <c r="G191" i="2"/>
  <c r="E192" i="2"/>
  <c r="E209" i="2"/>
  <c r="E210" i="2"/>
  <c r="G235" i="2"/>
  <c r="E235" i="2" s="1"/>
  <c r="E236" i="2"/>
  <c r="G156" i="2"/>
  <c r="G284" i="2"/>
  <c r="G268" i="2"/>
  <c r="G109" i="2"/>
  <c r="G108" i="2" s="1"/>
  <c r="E110" i="2"/>
  <c r="G144" i="2"/>
  <c r="E144" i="2" s="1"/>
  <c r="E145" i="2"/>
  <c r="G205" i="2"/>
  <c r="E206" i="2"/>
  <c r="E230" i="2"/>
  <c r="E231" i="2"/>
  <c r="G316" i="2"/>
  <c r="E317" i="2"/>
  <c r="G295" i="2"/>
  <c r="E296" i="2"/>
  <c r="G55" i="2"/>
  <c r="E55" i="2" s="1"/>
  <c r="E56" i="2"/>
  <c r="G152" i="2"/>
  <c r="E153" i="2"/>
  <c r="E172" i="2"/>
  <c r="E173" i="2"/>
  <c r="G89" i="2"/>
  <c r="E90" i="2"/>
  <c r="G124" i="2"/>
  <c r="E125" i="2"/>
  <c r="G148" i="2"/>
  <c r="E149" i="2"/>
  <c r="G177" i="2"/>
  <c r="E177" i="2" s="1"/>
  <c r="E178" i="2"/>
  <c r="G220" i="2"/>
  <c r="E220" i="2" s="1"/>
  <c r="E221" i="2"/>
  <c r="G251" i="2"/>
  <c r="E251" i="2" s="1"/>
  <c r="E252" i="2"/>
  <c r="G260" i="2"/>
  <c r="E261" i="2"/>
  <c r="E303" i="2"/>
  <c r="E33" i="2"/>
  <c r="E36" i="2"/>
  <c r="G93" i="2"/>
  <c r="G92" i="2" s="1"/>
  <c r="E94" i="2"/>
  <c r="G162" i="2"/>
  <c r="E163" i="2"/>
  <c r="E182" i="2"/>
  <c r="G217" i="2"/>
  <c r="E217" i="2" s="1"/>
  <c r="E218" i="2"/>
  <c r="G255" i="2"/>
  <c r="E256" i="2"/>
  <c r="G276" i="2"/>
  <c r="E277" i="2"/>
  <c r="G264" i="2"/>
  <c r="E265" i="2"/>
  <c r="G332" i="2"/>
  <c r="E333" i="2"/>
  <c r="G20" i="2"/>
  <c r="E21" i="2"/>
  <c r="G340" i="2"/>
  <c r="E341" i="2"/>
  <c r="E25" i="2"/>
  <c r="G104" i="2"/>
  <c r="E105" i="2"/>
  <c r="E119" i="2"/>
  <c r="G226" i="2"/>
  <c r="E227" i="2"/>
  <c r="G248" i="2"/>
  <c r="E248" i="2" s="1"/>
  <c r="E249" i="2"/>
  <c r="G323" i="2"/>
  <c r="G319" i="2" s="1"/>
  <c r="E324" i="2"/>
  <c r="G299" i="2"/>
  <c r="E300" i="2"/>
  <c r="G30" i="2"/>
  <c r="E30" i="2" s="1"/>
  <c r="E31" i="2"/>
  <c r="G200" i="2"/>
  <c r="E201" i="2"/>
  <c r="G15" i="2"/>
  <c r="E16" i="2"/>
  <c r="G60" i="2"/>
  <c r="E61" i="2"/>
  <c r="G166" i="2"/>
  <c r="E167" i="2"/>
  <c r="G187" i="2"/>
  <c r="E188" i="2"/>
  <c r="G214" i="2"/>
  <c r="E214" i="2" s="1"/>
  <c r="E215" i="2"/>
  <c r="G238" i="2"/>
  <c r="E238" i="2" s="1"/>
  <c r="E239" i="2"/>
  <c r="G280" i="2"/>
  <c r="E281" i="2"/>
  <c r="G328" i="2"/>
  <c r="G78" i="2"/>
  <c r="E78" i="2" s="1"/>
  <c r="E79" i="2"/>
  <c r="G48" i="2"/>
  <c r="G310" i="2"/>
  <c r="G137" i="2"/>
  <c r="G39" i="2" l="1"/>
  <c r="E39" i="2" s="1"/>
  <c r="G195" i="2"/>
  <c r="E195" i="2" s="1"/>
  <c r="G229" i="2"/>
  <c r="E229" i="2" s="1"/>
  <c r="E226" i="2"/>
  <c r="G208" i="2"/>
  <c r="E208" i="2" s="1"/>
  <c r="G335" i="2"/>
  <c r="E335" i="2" s="1"/>
  <c r="G63" i="2"/>
  <c r="E63" i="2" s="1"/>
  <c r="G127" i="2"/>
  <c r="E127" i="2" s="1"/>
  <c r="G247" i="2"/>
  <c r="E247" i="2" s="1"/>
  <c r="G271" i="2"/>
  <c r="E271" i="2" s="1"/>
  <c r="G171" i="2"/>
  <c r="E171" i="2" s="1"/>
  <c r="E319" i="2"/>
  <c r="E323" i="2"/>
  <c r="G131" i="2"/>
  <c r="E131" i="2" s="1"/>
  <c r="E132" i="2"/>
  <c r="G10" i="2"/>
  <c r="E11" i="2"/>
  <c r="G309" i="2"/>
  <c r="E309" i="2" s="1"/>
  <c r="E310" i="2"/>
  <c r="G165" i="2"/>
  <c r="E165" i="2" s="1"/>
  <c r="E166" i="2"/>
  <c r="G339" i="2"/>
  <c r="E339" i="2" s="1"/>
  <c r="E340" i="2"/>
  <c r="G190" i="2"/>
  <c r="E190" i="2" s="1"/>
  <c r="E191" i="2"/>
  <c r="G136" i="2"/>
  <c r="E137" i="2"/>
  <c r="G279" i="2"/>
  <c r="E279" i="2" s="1"/>
  <c r="E280" i="2"/>
  <c r="G14" i="2"/>
  <c r="E14" i="2" s="1"/>
  <c r="E15" i="2"/>
  <c r="G298" i="2"/>
  <c r="E298" i="2" s="1"/>
  <c r="E299" i="2"/>
  <c r="G23" i="2"/>
  <c r="E23" i="2" s="1"/>
  <c r="E24" i="2"/>
  <c r="G254" i="2"/>
  <c r="E254" i="2" s="1"/>
  <c r="E255" i="2"/>
  <c r="G151" i="2"/>
  <c r="E151" i="2" s="1"/>
  <c r="E152" i="2"/>
  <c r="G315" i="2"/>
  <c r="E315" i="2" s="1"/>
  <c r="E316" i="2"/>
  <c r="G283" i="2"/>
  <c r="E283" i="2" s="1"/>
  <c r="E284" i="2"/>
  <c r="E268" i="2"/>
  <c r="G267" i="2"/>
  <c r="E267" i="2" s="1"/>
  <c r="E70" i="2"/>
  <c r="G199" i="2"/>
  <c r="E200" i="2"/>
  <c r="G117" i="2"/>
  <c r="E118" i="2"/>
  <c r="G263" i="2"/>
  <c r="E263" i="2" s="1"/>
  <c r="E264" i="2"/>
  <c r="G123" i="2"/>
  <c r="E123" i="2" s="1"/>
  <c r="E124" i="2"/>
  <c r="G155" i="2"/>
  <c r="E155" i="2" s="1"/>
  <c r="E156" i="2"/>
  <c r="G186" i="2"/>
  <c r="E186" i="2" s="1"/>
  <c r="E187" i="2"/>
  <c r="G331" i="2"/>
  <c r="E331" i="2" s="1"/>
  <c r="E332" i="2"/>
  <c r="G161" i="2"/>
  <c r="E162" i="2"/>
  <c r="G147" i="2"/>
  <c r="E147" i="2" s="1"/>
  <c r="E148" i="2"/>
  <c r="G47" i="2"/>
  <c r="E48" i="2"/>
  <c r="G327" i="2"/>
  <c r="E328" i="2"/>
  <c r="G59" i="2"/>
  <c r="E60" i="2"/>
  <c r="G103" i="2"/>
  <c r="E104" i="2"/>
  <c r="G19" i="2"/>
  <c r="E19" i="2" s="1"/>
  <c r="E20" i="2"/>
  <c r="G275" i="2"/>
  <c r="E275" i="2" s="1"/>
  <c r="E276" i="2"/>
  <c r="G180" i="2"/>
  <c r="E180" i="2" s="1"/>
  <c r="E181" i="2"/>
  <c r="E92" i="2"/>
  <c r="E93" i="2"/>
  <c r="G259" i="2"/>
  <c r="E260" i="2"/>
  <c r="G88" i="2"/>
  <c r="E89" i="2"/>
  <c r="G294" i="2"/>
  <c r="E295" i="2"/>
  <c r="G204" i="2"/>
  <c r="E204" i="2" s="1"/>
  <c r="E205" i="2"/>
  <c r="E109" i="2"/>
  <c r="G29" i="2"/>
  <c r="G58" i="2" l="1"/>
  <c r="E58" i="2" s="1"/>
  <c r="G38" i="2"/>
  <c r="E38" i="2" s="1"/>
  <c r="G258" i="2"/>
  <c r="E258" i="2" s="1"/>
  <c r="G246" i="2"/>
  <c r="E246" i="2" s="1"/>
  <c r="G87" i="2"/>
  <c r="E87" i="2" s="1"/>
  <c r="E294" i="2"/>
  <c r="G293" i="2"/>
  <c r="E293" i="2" s="1"/>
  <c r="E199" i="2"/>
  <c r="G194" i="2"/>
  <c r="E194" i="2" s="1"/>
  <c r="G135" i="2"/>
  <c r="E135" i="2" s="1"/>
  <c r="E136" i="2"/>
  <c r="E10" i="2"/>
  <c r="G9" i="2"/>
  <c r="G170" i="2"/>
  <c r="E327" i="2"/>
  <c r="G326" i="2"/>
  <c r="E326" i="2" s="1"/>
  <c r="G18" i="2"/>
  <c r="E18" i="2" s="1"/>
  <c r="E29" i="2"/>
  <c r="E259" i="2"/>
  <c r="E59" i="2"/>
  <c r="E117" i="2"/>
  <c r="G116" i="2"/>
  <c r="G107" i="2"/>
  <c r="E107" i="2" s="1"/>
  <c r="E108" i="2"/>
  <c r="E88" i="2"/>
  <c r="G102" i="2"/>
  <c r="E102" i="2" s="1"/>
  <c r="E103" i="2"/>
  <c r="G46" i="2"/>
  <c r="E46" i="2" s="1"/>
  <c r="E47" i="2"/>
  <c r="E161" i="2"/>
  <c r="G160" i="2"/>
  <c r="G203" i="2"/>
  <c r="E203" i="2" s="1"/>
  <c r="E160" i="2" l="1"/>
  <c r="G159" i="2"/>
  <c r="E159" i="2" s="1"/>
  <c r="G115" i="2"/>
  <c r="E115" i="2" s="1"/>
  <c r="E116" i="2"/>
  <c r="E9" i="2"/>
  <c r="G8" i="2"/>
  <c r="E170" i="2"/>
  <c r="G169" i="2"/>
  <c r="E169" i="2" s="1"/>
  <c r="E8" i="2" l="1"/>
  <c r="G343" i="2"/>
  <c r="E343" i="2" s="1"/>
</calcChain>
</file>

<file path=xl/sharedStrings.xml><?xml version="1.0" encoding="utf-8"?>
<sst xmlns="http://schemas.openxmlformats.org/spreadsheetml/2006/main" count="875" uniqueCount="352">
  <si>
    <t>Наименование</t>
  </si>
  <si>
    <t>Целевая статья</t>
  </si>
  <si>
    <t>Группы и подгруппы видов расходов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</si>
  <si>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</si>
  <si>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</si>
  <si>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</si>
  <si>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</si>
  <si>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</si>
  <si>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</si>
  <si>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</si>
  <si>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</si>
  <si>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</si>
  <si>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</si>
  <si>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</si>
  <si>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</si>
  <si>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</si>
  <si>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</si>
  <si>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</si>
  <si>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</si>
  <si>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</si>
  <si>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</si>
  <si>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</si>
  <si>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</si>
  <si>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</si>
  <si>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</si>
  <si>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</si>
  <si>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</si>
  <si>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</si>
  <si>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</si>
  <si>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Иные бюджетные ассигнования</t>
  </si>
  <si>
    <t>800</t>
  </si>
  <si>
    <t>Уплата налогов, сборов и иных платежей</t>
  </si>
  <si>
    <t>850</t>
  </si>
  <si>
    <t>05 3 04 00000</t>
  </si>
  <si>
    <t>Ремонт и содержание освободившихся жилых помещений, находящихся в муниципальной собственности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</si>
  <si>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</si>
  <si>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</si>
  <si>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</si>
  <si>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</si>
  <si>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</si>
  <si>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</si>
  <si>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</si>
  <si>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</si>
  <si>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</si>
  <si>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Социальное обеспечение и иные выплаты населению</t>
  </si>
  <si>
    <t>300</t>
  </si>
  <si>
    <t>Иные выплаты населению</t>
  </si>
  <si>
    <t>360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</si>
  <si>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</si>
  <si>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</si>
  <si>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</si>
  <si>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</si>
  <si>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</si>
  <si>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</si>
  <si>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</si>
  <si>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</si>
  <si>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</si>
  <si>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</si>
  <si>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</si>
  <si>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05 5 01 01120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</si>
  <si>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</si>
  <si>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</si>
  <si>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</si>
  <si>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</si>
  <si>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</si>
  <si>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</si>
  <si>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</si>
  <si>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</si>
  <si>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</si>
  <si>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</si>
  <si>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Капитальный ремонт индивидуальных жилых домов ветеранов ВОВ</t>
  </si>
  <si>
    <t>05 6 08 S3190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</si>
  <si>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</si>
  <si>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</si>
  <si>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Основное мероприятие "Выплата денежного возмещения за изымаемые жилые помещения"</t>
  </si>
  <si>
    <t>05 7 01 00000</t>
  </si>
  <si>
    <t>Выплата денежного возмещения за изымаемые жилые помещения</t>
  </si>
  <si>
    <t>05 7 01 01000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</si>
  <si>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</si>
  <si>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</si>
  <si>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</si>
  <si>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</si>
  <si>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</si>
  <si>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</si>
  <si>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</si>
  <si>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</si>
  <si>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</si>
  <si>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</si>
  <si>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</si>
  <si>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</si>
  <si>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</si>
  <si>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</si>
  <si>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</si>
  <si>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</si>
  <si>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</si>
  <si>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</si>
  <si>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</si>
  <si>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</si>
  <si>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</si>
  <si>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</si>
  <si>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</si>
  <si>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</si>
  <si>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</si>
  <si>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</si>
  <si>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</si>
  <si>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</si>
  <si>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</si>
  <si>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</si>
  <si>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</si>
  <si>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</si>
  <si>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</si>
  <si>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</si>
  <si>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</si>
  <si>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</si>
  <si>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</si>
  <si>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</si>
  <si>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</si>
  <si>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</si>
  <si>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</si>
  <si>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</si>
  <si>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</si>
  <si>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</si>
  <si>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</si>
  <si>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</si>
  <si>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</si>
  <si>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</si>
  <si>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</si>
  <si>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</si>
  <si>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</si>
  <si>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</si>
  <si>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</si>
  <si>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</si>
  <si>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</si>
  <si>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</si>
  <si>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</si>
  <si>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</si>
  <si>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</si>
  <si>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</si>
  <si>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</si>
  <si>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</si>
  <si>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</si>
  <si>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</si>
  <si>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</si>
  <si>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</si>
  <si>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</si>
  <si>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</si>
  <si>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</si>
  <si>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</si>
  <si>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</si>
  <si>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</si>
  <si>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</si>
  <si>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</si>
  <si>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</si>
  <si>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</si>
  <si>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</si>
  <si>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</si>
  <si>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</si>
  <si>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</si>
  <si>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</si>
  <si>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</si>
  <si>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</si>
  <si>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</si>
  <si>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</si>
  <si>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</si>
  <si>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</si>
  <si>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</si>
  <si>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</si>
  <si>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</si>
  <si>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</si>
  <si>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</si>
  <si>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</si>
  <si>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</si>
  <si>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</si>
  <si>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</si>
  <si>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</si>
  <si>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</si>
  <si>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</si>
  <si>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</si>
  <si>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</si>
  <si>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</si>
  <si>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</si>
  <si>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</si>
  <si>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</si>
  <si>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</si>
  <si>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</si>
  <si>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</si>
  <si>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</si>
  <si>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</si>
  <si>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</si>
  <si>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</si>
  <si>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</si>
  <si>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</si>
  <si>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</si>
  <si>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</si>
  <si>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</si>
  <si>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</si>
  <si>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</si>
  <si>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</si>
  <si>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</si>
  <si>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</si>
  <si>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</si>
  <si>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</si>
  <si>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</si>
  <si>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</si>
  <si>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</si>
  <si>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</si>
  <si>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</si>
  <si>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</si>
  <si>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</si>
  <si>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</si>
  <si>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</si>
  <si>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</si>
  <si>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</si>
  <si>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</si>
  <si>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</si>
  <si>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</si>
  <si>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</si>
  <si>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</si>
  <si>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</si>
  <si>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</si>
  <si>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</si>
  <si>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</si>
  <si>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</si>
  <si>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</si>
  <si>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</si>
  <si>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</si>
  <si>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</si>
  <si>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</si>
  <si>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</si>
  <si>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</si>
  <si>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</si>
  <si>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</si>
  <si>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</si>
  <si>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</si>
  <si>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</si>
  <si>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</si>
  <si>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</si>
  <si>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</si>
  <si>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</si>
  <si>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</si>
  <si>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</si>
  <si>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</si>
  <si>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</si>
  <si>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</si>
  <si>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</si>
  <si>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</si>
  <si>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</si>
  <si>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</si>
  <si>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</si>
  <si>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</si>
  <si>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</si>
  <si>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</si>
  <si>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</si>
  <si>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</si>
  <si>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</si>
  <si>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</si>
  <si>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</si>
  <si>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</si>
  <si>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</si>
  <si>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</si>
  <si>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</si>
  <si>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</si>
  <si>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</si>
  <si>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</si>
  <si>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</si>
  <si>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</si>
  <si>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</si>
  <si>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</si>
  <si>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</si>
  <si>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</si>
  <si>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</si>
  <si>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</si>
  <si>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</si>
  <si>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</si>
  <si>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</si>
  <si>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</si>
  <si>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</si>
  <si>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</si>
  <si>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</si>
  <si>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</si>
  <si>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</si>
  <si>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</si>
  <si>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</si>
  <si>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</si>
  <si>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Всего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</si>
  <si>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</si>
  <si>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</si>
  <si>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05 9 00 00000</t>
  </si>
  <si>
    <t>05 9 01 00000</t>
  </si>
  <si>
    <t>05 9 01 01000</t>
  </si>
  <si>
    <t>Содержание автомобильных дорог общего пользования (подсыпка автомобильных дорог города Людиново щебнем)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</si>
  <si>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</si>
  <si>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</si>
  <si>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Бюджетные ассигнования на 2022 год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</si>
  <si>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</si>
  <si>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</si>
  <si>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</si>
  <si>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</si>
  <si>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 0 F2 55550</t>
  </si>
  <si>
    <t xml:space="preserve">Реализация программ формирования современной городской среды 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</si>
  <si>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</si>
  <si>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</si>
  <si>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</si>
  <si>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</si>
  <si>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</si>
  <si>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Предоставление социальных выплат молодым семьям (средства местного бюджета)</t>
  </si>
  <si>
    <t>Социальное обеспечение и иные выплаты  населению</t>
  </si>
  <si>
    <t>05 4 01 01000</t>
  </si>
  <si>
    <t>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</si>
  <si>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</si>
  <si>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</si>
  <si>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</si>
  <si>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05 6 08 00270</t>
  </si>
  <si>
    <t>05 6 08 00560</t>
  </si>
  <si>
    <t>Исполнение судебных актов</t>
  </si>
  <si>
    <t>830</t>
  </si>
  <si>
    <t>+, -</t>
  </si>
  <si>
    <t>Расходы на переселение граждан из аварийного жилищного фонда за счет средств местного бюджета</t>
  </si>
  <si>
    <t>Расходы на переселение граждан из аварийного жилищного фонда за счет средств поступивших от Фонда содействия реформированию жилищно-коммунального хозяйства</t>
  </si>
  <si>
    <t>05 7 F3 67483</t>
  </si>
  <si>
    <t>05 7 F3 6748S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</si>
  <si>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</si>
  <si>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</si>
  <si>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Субсидия МБУ "Агентство "Мой город" на выполнение муниципального задания</t>
  </si>
  <si>
    <t>Субсидии бюджетным  учреждениям</t>
  </si>
  <si>
    <t>05 9 01 02000</t>
  </si>
  <si>
    <t>610</t>
  </si>
  <si>
    <t>(в рублях)</t>
  </si>
  <si>
    <t>Подпрограмма "Развитие организаций жилищно-коммунального хозяйства"</t>
  </si>
  <si>
    <t>Основное мероприятие "Ремонт и содержание  жилых помещений, находящихся в муниципальной собственности, ремонт МКД"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</si>
  <si>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</si>
  <si>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</si>
  <si>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30 0 03 05000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</si>
  <si>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</si>
  <si>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</si>
  <si>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38 0 19 00000</t>
  </si>
  <si>
    <t>38 0 19 01000</t>
  </si>
  <si>
    <t>870</t>
  </si>
  <si>
    <t>Резервные средства</t>
  </si>
  <si>
    <t>Основное мероприятие "Субсидия на увеличение уставного фонда МУП"ЖКС"</t>
  </si>
  <si>
    <t>Субсидия на увеличение уставного фонда МУП"ЖКС"</t>
  </si>
  <si>
    <t>Бюджетные инвестиции иным юридическим лицам</t>
  </si>
  <si>
    <t>05 6 09 00000</t>
  </si>
  <si>
    <t>05 6 09 01000</t>
  </si>
  <si>
    <t>450</t>
  </si>
  <si>
    <t>Корректировка, актуализация схемы теплоснабжения г. Людиново</t>
  </si>
  <si>
    <t>Устройство, реконструкция сетей уличного освещения в г. Людиново, прокладка электрических сетей на образованных улицах</t>
  </si>
  <si>
    <t>Мероприятия, направленные на устранение аварийных ситуаций в связи с исполнением судебных решений</t>
  </si>
  <si>
    <t>Исполнено</t>
  </si>
  <si>
    <t>Бюджетные ассигнования в соответствии с решением Городской Думы от 24.12.2021 г. № 72-р (в ред. от 30.12.2022 г. № 119-р)</t>
  </si>
  <si>
    <t xml:space="preserve">Приложение № 4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2022 год"                                                                                                                                                         от                           № </t>
  </si>
  <si>
    <t xml:space="preserve">Исполнение расходов бюджета городского поселения "Город Людиново" за 2022 год по целевым статьям (муниципальным программам и непрограммным направлениям деятельности) классификации расходов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</si>
</sst>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11" fillId="0" borderId="2">
      <alignment vertical="top" wrapTex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4" borderId="1" xfId="0" applyFont="1" applyFill="1" applyBorder="1"/>
    <xf numFmtId="0" fontId="10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49" fontId="12" fillId="0" borderId="2" xfId="8" applyNumberFormat="1" applyFont="1" applyAlignment="1" applyProtection="1">
      <alignment horizontal="left" vertical="top" wrapText="1"/>
    </xf>
    <xf numFmtId="49" fontId="12" fillId="0" borderId="2" xfId="9" applyNumberFormat="1" applyFont="1" applyAlignment="1" applyProtection="1">
      <alignment horizontal="center" vertical="top" wrapText="1"/>
    </xf>
    <xf numFmtId="4" fontId="12" fillId="2" borderId="2" xfId="10" applyNumberFormat="1" applyFont="1" applyAlignment="1" applyProtection="1">
      <alignment horizontal="right" vertical="top" shrinkToFit="1"/>
    </xf>
    <xf numFmtId="4" fontId="12" fillId="0" borderId="2" xfId="9" applyNumberFormat="1" applyFont="1" applyAlignme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0" fontId="14" fillId="0" borderId="2" xfId="23" applyNumberFormat="1" applyFont="1" applyAlignment="1" applyProtection="1">
      <alignment vertical="top" wrapText="1"/>
    </xf>
    <xf numFmtId="49" fontId="14" fillId="4" borderId="5" xfId="0" applyNumberFormat="1" applyFont="1" applyFill="1" applyBorder="1" applyAlignment="1">
      <alignment horizontal="center" vertical="top" shrinkToFit="1"/>
    </xf>
    <xf numFmtId="0" fontId="14" fillId="4" borderId="4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49" fontId="14" fillId="4" borderId="6" xfId="0" applyNumberFormat="1" applyFont="1" applyFill="1" applyBorder="1" applyAlignment="1">
      <alignment horizontal="center" vertical="top" shrinkToFit="1"/>
    </xf>
    <xf numFmtId="4" fontId="13" fillId="2" borderId="7" xfId="13" applyNumberFormat="1" applyFont="1" applyBorder="1" applyAlignment="1" applyProtection="1">
      <alignment horizontal="right" vertical="top" shrinkToFit="1"/>
    </xf>
    <xf numFmtId="0" fontId="14" fillId="4" borderId="5" xfId="0" applyFont="1" applyFill="1" applyBorder="1" applyAlignment="1">
      <alignment vertical="top" wrapText="1"/>
    </xf>
    <xf numFmtId="4" fontId="13" fillId="2" borderId="5" xfId="13" applyNumberFormat="1" applyFont="1" applyBorder="1" applyAlignment="1" applyProtection="1">
      <alignment horizontal="right" vertical="top" shrinkToFit="1"/>
    </xf>
    <xf numFmtId="49" fontId="13" fillId="0" borderId="5" xfId="11" applyNumberFormat="1" applyFont="1" applyBorder="1" applyAlignment="1" applyProtection="1">
      <alignment horizontal="left" vertical="top" wrapText="1"/>
    </xf>
    <xf numFmtId="49" fontId="13" fillId="0" borderId="5" xfId="12" applyNumberFormat="1" applyFont="1" applyBorder="1" applyAlignment="1" applyProtection="1">
      <alignment horizontal="center" vertical="top" wrapText="1"/>
    </xf>
    <xf numFmtId="49" fontId="13" fillId="0" borderId="5" xfId="11" applyNumberFormat="1" applyFont="1" applyBorder="1" applyProtection="1">
      <alignment horizontal="left" vertical="top" wrapText="1"/>
    </xf>
    <xf numFmtId="49" fontId="13" fillId="0" borderId="5" xfId="12" applyNumberFormat="1" applyFont="1" applyBorder="1" applyProtection="1">
      <alignment horizontal="center" vertical="top" wrapText="1"/>
    </xf>
    <xf numFmtId="0" fontId="14" fillId="0" borderId="9" xfId="0" applyNumberFormat="1" applyFont="1" applyFill="1" applyBorder="1" applyAlignment="1">
      <alignment vertical="top" wrapText="1"/>
    </xf>
    <xf numFmtId="0" fontId="14" fillId="0" borderId="2" xfId="0" applyNumberFormat="1" applyFont="1" applyFill="1" applyBorder="1" applyAlignment="1">
      <alignment horizontal="center" vertical="top" wrapText="1"/>
    </xf>
    <xf numFmtId="49" fontId="14" fillId="4" borderId="4" xfId="0" applyNumberFormat="1" applyFont="1" applyFill="1" applyBorder="1" applyAlignment="1">
      <alignment horizontal="center" vertical="top" shrinkToFit="1"/>
    </xf>
    <xf numFmtId="0" fontId="14" fillId="0" borderId="7" xfId="0" applyNumberFormat="1" applyFont="1" applyFill="1" applyBorder="1" applyAlignment="1">
      <alignment horizontal="center" vertical="top" wrapText="1"/>
    </xf>
    <xf numFmtId="49" fontId="14" fillId="4" borderId="10" xfId="0" applyNumberFormat="1" applyFont="1" applyFill="1" applyBorder="1" applyAlignment="1">
      <alignment horizontal="center" vertical="top" shrinkToFit="1"/>
    </xf>
    <xf numFmtId="0" fontId="14" fillId="0" borderId="5" xfId="0" applyNumberFormat="1" applyFont="1" applyFill="1" applyBorder="1" applyAlignment="1">
      <alignment horizontal="center" vertical="top" wrapText="1"/>
    </xf>
    <xf numFmtId="49" fontId="12" fillId="0" borderId="5" xfId="8" applyNumberFormat="1" applyFont="1" applyBorder="1" applyAlignment="1" applyProtection="1">
      <alignment horizontal="left" vertical="top" wrapText="1"/>
    </xf>
    <xf numFmtId="49" fontId="12" fillId="0" borderId="5" xfId="9" applyNumberFormat="1" applyFont="1" applyBorder="1" applyAlignment="1" applyProtection="1">
      <alignment horizontal="center" vertical="top" wrapText="1"/>
    </xf>
    <xf numFmtId="4" fontId="12" fillId="2" borderId="5" xfId="10" applyNumberFormat="1" applyFont="1" applyBorder="1" applyAlignment="1" applyProtection="1">
      <alignment horizontal="right" vertical="top" shrinkToFit="1"/>
    </xf>
    <xf numFmtId="49" fontId="13" fillId="0" borderId="8" xfId="11" applyNumberFormat="1" applyFont="1" applyBorder="1" applyAlignment="1" applyProtection="1">
      <alignment horizontal="left" vertical="top" wrapText="1"/>
    </xf>
    <xf numFmtId="49" fontId="13" fillId="0" borderId="8" xfId="12" applyNumberFormat="1" applyFont="1" applyBorder="1" applyAlignment="1" applyProtection="1">
      <alignment horizontal="center" vertical="top" wrapText="1"/>
    </xf>
    <xf numFmtId="4" fontId="13" fillId="2" borderId="8" xfId="13" applyNumberFormat="1" applyFont="1" applyBorder="1" applyAlignment="1" applyProtection="1">
      <alignment horizontal="right" vertical="top" shrinkToFit="1"/>
    </xf>
    <xf numFmtId="49" fontId="13" fillId="0" borderId="2" xfId="8" applyNumberFormat="1" applyFont="1" applyAlignment="1" applyProtection="1">
      <alignment horizontal="left" vertical="top" wrapText="1"/>
    </xf>
    <xf numFmtId="49" fontId="14" fillId="4" borderId="4" xfId="0" applyNumberFormat="1" applyFont="1" applyFill="1" applyBorder="1" applyAlignment="1">
      <alignment horizontal="center" vertical="center" shrinkToFit="1"/>
    </xf>
    <xf numFmtId="0" fontId="14" fillId="4" borderId="5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 wrapText="1"/>
    </xf>
    <xf numFmtId="49" fontId="13" fillId="0" borderId="7" xfId="11" applyNumberFormat="1" applyFont="1" applyBorder="1" applyAlignment="1" applyProtection="1">
      <alignment horizontal="left" vertical="top" wrapText="1"/>
    </xf>
    <xf numFmtId="49" fontId="13" fillId="0" borderId="7" xfId="12" applyNumberFormat="1" applyFont="1" applyBorder="1" applyAlignment="1" applyProtection="1">
      <alignment horizontal="center" vertical="top" wrapText="1"/>
    </xf>
    <xf numFmtId="4" fontId="12" fillId="0" borderId="7" xfId="9" applyNumberFormat="1" applyFont="1" applyBorder="1" applyAlignment="1" applyProtection="1">
      <alignment horizontal="center" vertical="top" wrapText="1"/>
    </xf>
    <xf numFmtId="0" fontId="12" fillId="0" borderId="5" xfId="14" applyNumberFormat="1" applyFont="1" applyBorder="1" applyAlignment="1" applyProtection="1">
      <alignment horizontal="left" vertical="top"/>
    </xf>
    <xf numFmtId="4" fontId="12" fillId="0" borderId="5" xfId="9" applyNumberFormat="1" applyFont="1" applyBorder="1" applyAlignment="1" applyProtection="1">
      <alignment horizontal="center" vertical="top" wrapText="1"/>
    </xf>
    <xf numFmtId="0" fontId="13" fillId="4" borderId="1" xfId="0" applyFont="1" applyFill="1" applyBorder="1" applyAlignment="1">
      <alignment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0" borderId="2" xfId="6" applyNumberFormat="1" applyFont="1" applyAlignment="1" applyProtection="1">
      <alignment horizontal="center" vertical="top" wrapText="1"/>
    </xf>
    <xf numFmtId="49" fontId="12" fillId="0" borderId="7" xfId="6" applyNumberFormat="1" applyFont="1" applyBorder="1" applyAlignment="1" applyProtection="1">
      <alignment horizontal="center" vertical="top" wrapText="1"/>
    </xf>
    <xf numFmtId="0" fontId="12" fillId="0" borderId="2" xfId="6" applyFont="1" applyAlignment="1">
      <alignment horizontal="center" vertical="top" wrapText="1"/>
    </xf>
    <xf numFmtId="49" fontId="12" fillId="0" borderId="8" xfId="6" applyNumberFormat="1" applyFont="1" applyBorder="1" applyAlignment="1" applyProtection="1">
      <alignment horizontal="center" vertical="top" wrapText="1"/>
    </xf>
    <xf numFmtId="0" fontId="13" fillId="0" borderId="1" xfId="15" applyNumberFormat="1" applyFont="1" applyBorder="1" applyAlignment="1" applyProtection="1">
      <alignment vertical="top"/>
    </xf>
    <xf numFmtId="0" fontId="13" fillId="0" borderId="1" xfId="16" applyNumberFormat="1" applyFont="1" applyAlignment="1" applyProtection="1">
      <alignment horizontal="left" vertical="top" wrapText="1"/>
    </xf>
    <xf numFmtId="0" fontId="13" fillId="0" borderId="1" xfId="16" applyFont="1" applyAlignment="1">
      <alignment horizontal="left" vertical="top" wrapText="1"/>
    </xf>
    <xf numFmtId="0" fontId="0" fillId="0" borderId="0" xfId="0" applyFont="1" applyAlignment="1" applyProtection="1">
      <alignment vertical="top"/>
      <protection locked="0"/>
    </xf>
    <xf numFmtId="0" fontId="13" fillId="0" borderId="2" xfId="7" applyNumberFormat="1" applyFont="1" applyAlignment="1" applyProtection="1">
      <alignment horizontal="center" vertical="center" shrinkToFit="1"/>
    </xf>
    <xf numFmtId="0" fontId="2" fillId="0" borderId="1" xfId="2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3" fillId="0" borderId="1" xfId="5" applyNumberFormat="1" applyFont="1" applyAlignment="1" applyProtection="1">
      <alignment horizontal="right"/>
    </xf>
    <xf numFmtId="0" fontId="13" fillId="0" borderId="1" xfId="5" applyFont="1" applyAlignment="1">
      <alignment horizontal="right"/>
    </xf>
    <xf numFmtId="0" fontId="2" fillId="0" borderId="1" xfId="2" applyNumberFormat="1" applyAlignment="1" applyProtection="1"/>
    <xf numFmtId="0" fontId="0" fillId="0" borderId="0" xfId="0" applyAlignment="1" applyProtection="1">
      <protection locked="0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61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tabSelected="1" zoomScaleSheetLayoutView="100" workbookViewId="0">
      <pane ySplit="7" topLeftCell="A272" activePane="bottomLeft" state="frozen"/>
      <selection pane="bottomLeft" activeCell="A3" sqref="A3:XFD3"/>
    </sheetView>
  </sheetViews>
  <sheetFormatPr defaultRowHeight="15" outlineLevelRow="5" x14ac:dyDescent="0.25"/>
  <cols>
    <col min="1" max="1" width="98.7109375" style="57" customWidth="1"/>
    <col min="2" max="2" width="14" style="57" customWidth="1"/>
    <col min="3" max="3" width="12.140625" style="57" customWidth="1"/>
    <col min="4" max="4" width="16.5703125" style="57" hidden="1" customWidth="1"/>
    <col min="5" max="5" width="16.42578125" style="57" hidden="1" customWidth="1"/>
    <col min="6" max="6" width="16.42578125" style="57" customWidth="1"/>
    <col min="7" max="7" width="15.5703125" style="57" customWidth="1"/>
    <col min="8" max="8" width="9.140625" style="1" customWidth="1"/>
    <col min="9" max="16384" width="9.140625" style="1"/>
  </cols>
  <sheetData>
    <row r="1" spans="1:9" s="3" customFormat="1" ht="77.25" customHeight="1" x14ac:dyDescent="0.2">
      <c r="A1" s="46"/>
      <c r="B1" s="47" t="s">
        <v>350</v>
      </c>
      <c r="C1" s="47"/>
      <c r="D1" s="47"/>
      <c r="E1" s="47"/>
      <c r="F1" s="47"/>
      <c r="G1" s="47"/>
      <c r="H1" s="4"/>
      <c r="I1" s="4"/>
    </row>
    <row r="2" spans="1:9" s="3" customFormat="1" ht="12.75" customHeight="1" x14ac:dyDescent="0.2">
      <c r="A2" s="46"/>
      <c r="B2" s="48"/>
      <c r="C2" s="48"/>
      <c r="D2" s="48"/>
      <c r="E2" s="48"/>
      <c r="F2" s="48"/>
      <c r="G2" s="48"/>
      <c r="H2" s="4"/>
      <c r="I2" s="4"/>
    </row>
    <row r="3" spans="1:9" s="3" customFormat="1" ht="31.5" customHeight="1" x14ac:dyDescent="0.2">
      <c r="A3" s="49" t="s">
        <v>351</v>
      </c>
      <c r="B3" s="49"/>
      <c r="C3" s="49"/>
      <c r="D3" s="49"/>
      <c r="E3" s="49"/>
      <c r="F3" s="49"/>
      <c r="G3" s="49"/>
      <c r="H3" s="5"/>
      <c r="I3" s="5"/>
    </row>
    <row r="4" spans="1:9" s="64" customFormat="1" ht="20.25" customHeight="1" x14ac:dyDescent="0.25">
      <c r="A4" s="61" t="s">
        <v>327</v>
      </c>
      <c r="B4" s="62"/>
      <c r="C4" s="62"/>
      <c r="D4" s="62"/>
      <c r="E4" s="62"/>
      <c r="F4" s="62"/>
      <c r="G4" s="62"/>
      <c r="H4" s="63"/>
    </row>
    <row r="5" spans="1:9" ht="15.75" customHeight="1" x14ac:dyDescent="0.25">
      <c r="A5" s="50" t="s">
        <v>0</v>
      </c>
      <c r="B5" s="50" t="s">
        <v>1</v>
      </c>
      <c r="C5" s="50" t="s">
        <v>2</v>
      </c>
      <c r="D5" s="50" t="s">
        <v>293</v>
      </c>
      <c r="E5" s="51" t="s">
        <v>316</v>
      </c>
      <c r="F5" s="50" t="s">
        <v>349</v>
      </c>
      <c r="G5" s="50" t="s">
        <v>348</v>
      </c>
      <c r="H5" s="2"/>
    </row>
    <row r="6" spans="1:9" ht="130.5" customHeight="1" x14ac:dyDescent="0.25">
      <c r="A6" s="52"/>
      <c r="B6" s="52"/>
      <c r="C6" s="52"/>
      <c r="D6" s="52"/>
      <c r="E6" s="53"/>
      <c r="F6" s="52"/>
      <c r="G6" s="52"/>
      <c r="H6" s="2"/>
    </row>
    <row r="7" spans="1:9" s="60" customFormat="1" ht="17.25" customHeight="1" x14ac:dyDescent="0.25">
      <c r="A7" s="58">
        <v>1</v>
      </c>
      <c r="B7" s="58">
        <v>2</v>
      </c>
      <c r="C7" s="58">
        <v>3</v>
      </c>
      <c r="D7" s="58"/>
      <c r="E7" s="58"/>
      <c r="F7" s="58">
        <v>4</v>
      </c>
      <c r="G7" s="58">
        <v>5</v>
      </c>
      <c r="H7" s="59"/>
    </row>
    <row r="8" spans="1:9" ht="35.25" customHeight="1" x14ac:dyDescent="0.25">
      <c r="A8" s="6" t="s">
        <v>3</v>
      </c>
      <c r="B8" s="7" t="s">
        <v>4</v>
      </c>
      <c r="C8" s="7"/>
      <c r="D8" s="8">
        <f>D9+D18+D38+D46+D58+D87+D102+D107</f>
        <v>123185662.41</v>
      </c>
      <c r="E8" s="9">
        <f>G8-D8</f>
        <v>-4916071.5699999928</v>
      </c>
      <c r="F8" s="8">
        <f>F9+F18+F38+F46+F58+F87+F102+F107</f>
        <v>123185662.41</v>
      </c>
      <c r="G8" s="8">
        <f>G9+G18+G38+G46+G58+G87+G102+G107</f>
        <v>118269590.84</v>
      </c>
      <c r="H8" s="2"/>
    </row>
    <row r="9" spans="1:9" ht="29.25" customHeight="1" outlineLevel="1" x14ac:dyDescent="0.25">
      <c r="A9" s="10" t="s">
        <v>5</v>
      </c>
      <c r="B9" s="11" t="s">
        <v>6</v>
      </c>
      <c r="C9" s="11"/>
      <c r="D9" s="12">
        <f>D10+D14</f>
        <v>470000</v>
      </c>
      <c r="E9" s="9">
        <f t="shared" ref="E9:E76" si="0">G9-D9</f>
        <v>-457025.43</v>
      </c>
      <c r="F9" s="12">
        <f>F10+F14</f>
        <v>470000</v>
      </c>
      <c r="G9" s="12">
        <f>G10+G14</f>
        <v>12974.57</v>
      </c>
      <c r="H9" s="2"/>
    </row>
    <row r="10" spans="1:9" ht="30" outlineLevel="2" x14ac:dyDescent="0.25">
      <c r="A10" s="10" t="s">
        <v>7</v>
      </c>
      <c r="B10" s="11" t="s">
        <v>8</v>
      </c>
      <c r="C10" s="11"/>
      <c r="D10" s="12">
        <f>D11</f>
        <v>270000</v>
      </c>
      <c r="E10" s="9">
        <f t="shared" si="0"/>
        <v>-257025.43</v>
      </c>
      <c r="F10" s="12">
        <f t="shared" ref="F10:G12" si="1">F11</f>
        <v>270000</v>
      </c>
      <c r="G10" s="12">
        <f t="shared" si="1"/>
        <v>12974.57</v>
      </c>
      <c r="H10" s="2"/>
    </row>
    <row r="11" spans="1:9" outlineLevel="3" x14ac:dyDescent="0.25">
      <c r="A11" s="10" t="s">
        <v>9</v>
      </c>
      <c r="B11" s="11" t="s">
        <v>10</v>
      </c>
      <c r="C11" s="11"/>
      <c r="D11" s="12">
        <f>D12</f>
        <v>270000</v>
      </c>
      <c r="E11" s="9">
        <f t="shared" si="0"/>
        <v>-257025.43</v>
      </c>
      <c r="F11" s="12">
        <f t="shared" si="1"/>
        <v>270000</v>
      </c>
      <c r="G11" s="12">
        <f t="shared" si="1"/>
        <v>12974.57</v>
      </c>
      <c r="H11" s="2"/>
    </row>
    <row r="12" spans="1:9" outlineLevel="4" x14ac:dyDescent="0.25">
      <c r="A12" s="10" t="s">
        <v>11</v>
      </c>
      <c r="B12" s="11" t="s">
        <v>10</v>
      </c>
      <c r="C12" s="11" t="s">
        <v>12</v>
      </c>
      <c r="D12" s="12">
        <f>D13</f>
        <v>270000</v>
      </c>
      <c r="E12" s="9">
        <f t="shared" si="0"/>
        <v>-257025.43</v>
      </c>
      <c r="F12" s="12">
        <f t="shared" si="1"/>
        <v>270000</v>
      </c>
      <c r="G12" s="12">
        <f t="shared" si="1"/>
        <v>12974.57</v>
      </c>
      <c r="H12" s="2"/>
    </row>
    <row r="13" spans="1:9" outlineLevel="5" x14ac:dyDescent="0.25">
      <c r="A13" s="10" t="s">
        <v>13</v>
      </c>
      <c r="B13" s="11" t="s">
        <v>10</v>
      </c>
      <c r="C13" s="11" t="s">
        <v>14</v>
      </c>
      <c r="D13" s="12">
        <v>270000</v>
      </c>
      <c r="E13" s="9">
        <f t="shared" si="0"/>
        <v>-257025.43</v>
      </c>
      <c r="F13" s="12">
        <v>270000</v>
      </c>
      <c r="G13" s="12">
        <v>12974.57</v>
      </c>
      <c r="H13" s="2"/>
    </row>
    <row r="14" spans="1:9" ht="45" outlineLevel="2" x14ac:dyDescent="0.25">
      <c r="A14" s="10" t="s">
        <v>15</v>
      </c>
      <c r="B14" s="11" t="s">
        <v>16</v>
      </c>
      <c r="C14" s="11"/>
      <c r="D14" s="12">
        <f>D15</f>
        <v>200000</v>
      </c>
      <c r="E14" s="9">
        <f t="shared" si="0"/>
        <v>-200000</v>
      </c>
      <c r="F14" s="12">
        <f t="shared" ref="F14:G16" si="2">F15</f>
        <v>200000</v>
      </c>
      <c r="G14" s="12">
        <f t="shared" si="2"/>
        <v>0</v>
      </c>
      <c r="H14" s="2"/>
    </row>
    <row r="15" spans="1:9" ht="45" outlineLevel="3" x14ac:dyDescent="0.25">
      <c r="A15" s="10" t="s">
        <v>17</v>
      </c>
      <c r="B15" s="11" t="s">
        <v>18</v>
      </c>
      <c r="C15" s="11"/>
      <c r="D15" s="12">
        <f>D16</f>
        <v>200000</v>
      </c>
      <c r="E15" s="9">
        <f t="shared" si="0"/>
        <v>-200000</v>
      </c>
      <c r="F15" s="12">
        <f t="shared" si="2"/>
        <v>200000</v>
      </c>
      <c r="G15" s="12">
        <f t="shared" si="2"/>
        <v>0</v>
      </c>
      <c r="H15" s="2"/>
    </row>
    <row r="16" spans="1:9" outlineLevel="4" x14ac:dyDescent="0.25">
      <c r="A16" s="10" t="s">
        <v>11</v>
      </c>
      <c r="B16" s="11" t="s">
        <v>18</v>
      </c>
      <c r="C16" s="11" t="s">
        <v>12</v>
      </c>
      <c r="D16" s="12">
        <f>D17</f>
        <v>200000</v>
      </c>
      <c r="E16" s="9">
        <f t="shared" si="0"/>
        <v>-200000</v>
      </c>
      <c r="F16" s="12">
        <f t="shared" si="2"/>
        <v>200000</v>
      </c>
      <c r="G16" s="12">
        <f t="shared" si="2"/>
        <v>0</v>
      </c>
      <c r="H16" s="2"/>
    </row>
    <row r="17" spans="1:8" outlineLevel="5" x14ac:dyDescent="0.25">
      <c r="A17" s="10" t="s">
        <v>13</v>
      </c>
      <c r="B17" s="11" t="s">
        <v>18</v>
      </c>
      <c r="C17" s="11" t="s">
        <v>14</v>
      </c>
      <c r="D17" s="12">
        <v>200000</v>
      </c>
      <c r="E17" s="9">
        <f t="shared" si="0"/>
        <v>-200000</v>
      </c>
      <c r="F17" s="12">
        <v>200000</v>
      </c>
      <c r="G17" s="12">
        <v>0</v>
      </c>
      <c r="H17" s="2"/>
    </row>
    <row r="18" spans="1:8" ht="30" outlineLevel="1" x14ac:dyDescent="0.25">
      <c r="A18" s="10" t="s">
        <v>19</v>
      </c>
      <c r="B18" s="11" t="s">
        <v>20</v>
      </c>
      <c r="C18" s="11"/>
      <c r="D18" s="12">
        <f>D19+D23+D29</f>
        <v>1560000</v>
      </c>
      <c r="E18" s="9">
        <f t="shared" si="0"/>
        <v>-97139.449999999953</v>
      </c>
      <c r="F18" s="12">
        <f>F19+F23+F29</f>
        <v>1560000</v>
      </c>
      <c r="G18" s="12">
        <f>G19+G23+G29</f>
        <v>1462860.55</v>
      </c>
      <c r="H18" s="2"/>
    </row>
    <row r="19" spans="1:8" ht="30" outlineLevel="2" x14ac:dyDescent="0.25">
      <c r="A19" s="10" t="s">
        <v>21</v>
      </c>
      <c r="B19" s="11" t="s">
        <v>22</v>
      </c>
      <c r="C19" s="11"/>
      <c r="D19" s="12">
        <f>D20</f>
        <v>57331.55</v>
      </c>
      <c r="E19" s="9">
        <f t="shared" si="0"/>
        <v>-8331.5500000000029</v>
      </c>
      <c r="F19" s="12">
        <f t="shared" ref="F19:G21" si="3">F20</f>
        <v>57331.55</v>
      </c>
      <c r="G19" s="12">
        <f t="shared" si="3"/>
        <v>49000</v>
      </c>
      <c r="H19" s="2"/>
    </row>
    <row r="20" spans="1:8" outlineLevel="3" x14ac:dyDescent="0.25">
      <c r="A20" s="10" t="s">
        <v>23</v>
      </c>
      <c r="B20" s="11" t="s">
        <v>24</v>
      </c>
      <c r="C20" s="11"/>
      <c r="D20" s="12">
        <f>D21</f>
        <v>57331.55</v>
      </c>
      <c r="E20" s="9">
        <f t="shared" si="0"/>
        <v>-8331.5500000000029</v>
      </c>
      <c r="F20" s="12">
        <f t="shared" si="3"/>
        <v>57331.55</v>
      </c>
      <c r="G20" s="12">
        <f t="shared" si="3"/>
        <v>49000</v>
      </c>
      <c r="H20" s="2"/>
    </row>
    <row r="21" spans="1:8" outlineLevel="4" x14ac:dyDescent="0.25">
      <c r="A21" s="10" t="s">
        <v>11</v>
      </c>
      <c r="B21" s="11" t="s">
        <v>24</v>
      </c>
      <c r="C21" s="11" t="s">
        <v>12</v>
      </c>
      <c r="D21" s="12">
        <f>D22</f>
        <v>57331.55</v>
      </c>
      <c r="E21" s="9">
        <f t="shared" si="0"/>
        <v>-8331.5500000000029</v>
      </c>
      <c r="F21" s="12">
        <f t="shared" si="3"/>
        <v>57331.55</v>
      </c>
      <c r="G21" s="12">
        <f t="shared" si="3"/>
        <v>49000</v>
      </c>
      <c r="H21" s="2"/>
    </row>
    <row r="22" spans="1:8" outlineLevel="5" x14ac:dyDescent="0.25">
      <c r="A22" s="10" t="s">
        <v>13</v>
      </c>
      <c r="B22" s="11" t="s">
        <v>24</v>
      </c>
      <c r="C22" s="11" t="s">
        <v>14</v>
      </c>
      <c r="D22" s="12">
        <v>57331.55</v>
      </c>
      <c r="E22" s="9">
        <f t="shared" si="0"/>
        <v>-8331.5500000000029</v>
      </c>
      <c r="F22" s="12">
        <v>57331.55</v>
      </c>
      <c r="G22" s="12">
        <v>49000</v>
      </c>
      <c r="H22" s="2"/>
    </row>
    <row r="23" spans="1:8" outlineLevel="2" x14ac:dyDescent="0.25">
      <c r="A23" s="10" t="s">
        <v>25</v>
      </c>
      <c r="B23" s="11" t="s">
        <v>26</v>
      </c>
      <c r="C23" s="11"/>
      <c r="D23" s="12">
        <f>D24</f>
        <v>1392668.45</v>
      </c>
      <c r="E23" s="9">
        <f t="shared" si="0"/>
        <v>0</v>
      </c>
      <c r="F23" s="12">
        <f>F24</f>
        <v>1392668.45</v>
      </c>
      <c r="G23" s="12">
        <f>G24</f>
        <v>1392668.45</v>
      </c>
      <c r="H23" s="2"/>
    </row>
    <row r="24" spans="1:8" outlineLevel="3" x14ac:dyDescent="0.25">
      <c r="A24" s="10" t="s">
        <v>27</v>
      </c>
      <c r="B24" s="11" t="s">
        <v>28</v>
      </c>
      <c r="C24" s="11"/>
      <c r="D24" s="12">
        <f>D25+D27</f>
        <v>1392668.45</v>
      </c>
      <c r="E24" s="9">
        <f t="shared" si="0"/>
        <v>0</v>
      </c>
      <c r="F24" s="12">
        <f>F25+F27</f>
        <v>1392668.45</v>
      </c>
      <c r="G24" s="12">
        <f>G25+G27</f>
        <v>1392668.45</v>
      </c>
      <c r="H24" s="2"/>
    </row>
    <row r="25" spans="1:8" ht="18" customHeight="1" outlineLevel="4" x14ac:dyDescent="0.25">
      <c r="A25" s="10" t="s">
        <v>11</v>
      </c>
      <c r="B25" s="11" t="s">
        <v>28</v>
      </c>
      <c r="C25" s="11" t="s">
        <v>12</v>
      </c>
      <c r="D25" s="12">
        <f>D26</f>
        <v>1388499.02</v>
      </c>
      <c r="E25" s="9">
        <f t="shared" si="0"/>
        <v>0</v>
      </c>
      <c r="F25" s="12">
        <f>F26</f>
        <v>1388499.02</v>
      </c>
      <c r="G25" s="12">
        <f>G26</f>
        <v>1388499.02</v>
      </c>
      <c r="H25" s="2"/>
    </row>
    <row r="26" spans="1:8" outlineLevel="5" x14ac:dyDescent="0.25">
      <c r="A26" s="10" t="s">
        <v>13</v>
      </c>
      <c r="B26" s="11" t="s">
        <v>28</v>
      </c>
      <c r="C26" s="11" t="s">
        <v>14</v>
      </c>
      <c r="D26" s="12">
        <v>1388499.02</v>
      </c>
      <c r="E26" s="9">
        <f t="shared" si="0"/>
        <v>0</v>
      </c>
      <c r="F26" s="12">
        <v>1388499.02</v>
      </c>
      <c r="G26" s="12">
        <v>1388499.02</v>
      </c>
      <c r="H26" s="2"/>
    </row>
    <row r="27" spans="1:8" outlineLevel="5" x14ac:dyDescent="0.25">
      <c r="A27" s="10" t="s">
        <v>29</v>
      </c>
      <c r="B27" s="11" t="s">
        <v>28</v>
      </c>
      <c r="C27" s="11" t="s">
        <v>30</v>
      </c>
      <c r="D27" s="12">
        <f>D28</f>
        <v>4169.43</v>
      </c>
      <c r="E27" s="9">
        <f t="shared" si="0"/>
        <v>0</v>
      </c>
      <c r="F27" s="12">
        <f>F28</f>
        <v>4169.43</v>
      </c>
      <c r="G27" s="12">
        <f>G28</f>
        <v>4169.43</v>
      </c>
      <c r="H27" s="2"/>
    </row>
    <row r="28" spans="1:8" outlineLevel="5" x14ac:dyDescent="0.25">
      <c r="A28" s="10" t="s">
        <v>31</v>
      </c>
      <c r="B28" s="11" t="s">
        <v>28</v>
      </c>
      <c r="C28" s="11" t="s">
        <v>32</v>
      </c>
      <c r="D28" s="12">
        <v>4169.43</v>
      </c>
      <c r="E28" s="9">
        <f t="shared" si="0"/>
        <v>0</v>
      </c>
      <c r="F28" s="12">
        <v>4169.43</v>
      </c>
      <c r="G28" s="12">
        <v>4169.43</v>
      </c>
      <c r="H28" s="2"/>
    </row>
    <row r="29" spans="1:8" ht="30" outlineLevel="2" x14ac:dyDescent="0.25">
      <c r="A29" s="10" t="s">
        <v>329</v>
      </c>
      <c r="B29" s="11" t="s">
        <v>33</v>
      </c>
      <c r="C29" s="11"/>
      <c r="D29" s="12">
        <f>D30+D33</f>
        <v>110000</v>
      </c>
      <c r="E29" s="9">
        <f t="shared" si="0"/>
        <v>-88807.9</v>
      </c>
      <c r="F29" s="12">
        <f>F30+F33</f>
        <v>110000</v>
      </c>
      <c r="G29" s="12">
        <f>G30+G33</f>
        <v>21192.1</v>
      </c>
      <c r="H29" s="2"/>
    </row>
    <row r="30" spans="1:8" hidden="1" outlineLevel="3" x14ac:dyDescent="0.25">
      <c r="A30" s="10" t="s">
        <v>34</v>
      </c>
      <c r="B30" s="11" t="s">
        <v>35</v>
      </c>
      <c r="C30" s="11"/>
      <c r="D30" s="12">
        <f>D31</f>
        <v>0</v>
      </c>
      <c r="E30" s="9">
        <f t="shared" si="0"/>
        <v>0</v>
      </c>
      <c r="F30" s="12">
        <f>F31</f>
        <v>0</v>
      </c>
      <c r="G30" s="12">
        <f>G31</f>
        <v>0</v>
      </c>
      <c r="H30" s="2"/>
    </row>
    <row r="31" spans="1:8" hidden="1" outlineLevel="4" x14ac:dyDescent="0.25">
      <c r="A31" s="10" t="s">
        <v>11</v>
      </c>
      <c r="B31" s="11" t="s">
        <v>35</v>
      </c>
      <c r="C31" s="11" t="s">
        <v>12</v>
      </c>
      <c r="D31" s="12">
        <f>D32</f>
        <v>0</v>
      </c>
      <c r="E31" s="9">
        <f t="shared" si="0"/>
        <v>0</v>
      </c>
      <c r="F31" s="12">
        <f>F32</f>
        <v>0</v>
      </c>
      <c r="G31" s="12">
        <f>G32</f>
        <v>0</v>
      </c>
      <c r="H31" s="2"/>
    </row>
    <row r="32" spans="1:8" hidden="1" outlineLevel="5" x14ac:dyDescent="0.25">
      <c r="A32" s="10" t="s">
        <v>13</v>
      </c>
      <c r="B32" s="11" t="s">
        <v>35</v>
      </c>
      <c r="C32" s="11" t="s">
        <v>14</v>
      </c>
      <c r="D32" s="12">
        <v>0</v>
      </c>
      <c r="E32" s="9">
        <f t="shared" si="0"/>
        <v>0</v>
      </c>
      <c r="F32" s="12">
        <v>0</v>
      </c>
      <c r="G32" s="12">
        <v>0</v>
      </c>
      <c r="H32" s="2"/>
    </row>
    <row r="33" spans="1:8" ht="30" outlineLevel="3" collapsed="1" x14ac:dyDescent="0.25">
      <c r="A33" s="10" t="s">
        <v>36</v>
      </c>
      <c r="B33" s="11" t="s">
        <v>37</v>
      </c>
      <c r="C33" s="11"/>
      <c r="D33" s="12">
        <f>D36+D34</f>
        <v>110000</v>
      </c>
      <c r="E33" s="9">
        <f t="shared" si="0"/>
        <v>-88807.9</v>
      </c>
      <c r="F33" s="12">
        <f>F36+F34</f>
        <v>110000</v>
      </c>
      <c r="G33" s="12">
        <f>G36+G34</f>
        <v>21192.1</v>
      </c>
      <c r="H33" s="2"/>
    </row>
    <row r="34" spans="1:8" outlineLevel="3" x14ac:dyDescent="0.25">
      <c r="A34" s="10" t="s">
        <v>11</v>
      </c>
      <c r="B34" s="11" t="s">
        <v>37</v>
      </c>
      <c r="C34" s="11" t="s">
        <v>12</v>
      </c>
      <c r="D34" s="12">
        <f>D35</f>
        <v>11718.01</v>
      </c>
      <c r="E34" s="9">
        <f t="shared" si="0"/>
        <v>9474.0899999999983</v>
      </c>
      <c r="F34" s="12">
        <f>F35</f>
        <v>21192.1</v>
      </c>
      <c r="G34" s="12">
        <f>G35</f>
        <v>21192.1</v>
      </c>
      <c r="H34" s="2"/>
    </row>
    <row r="35" spans="1:8" outlineLevel="3" x14ac:dyDescent="0.25">
      <c r="A35" s="10" t="s">
        <v>13</v>
      </c>
      <c r="B35" s="11" t="s">
        <v>37</v>
      </c>
      <c r="C35" s="11" t="s">
        <v>14</v>
      </c>
      <c r="D35" s="12">
        <v>11718.01</v>
      </c>
      <c r="E35" s="9">
        <f t="shared" si="0"/>
        <v>9474.0899999999983</v>
      </c>
      <c r="F35" s="12">
        <v>21192.1</v>
      </c>
      <c r="G35" s="12">
        <v>21192.1</v>
      </c>
      <c r="H35" s="2"/>
    </row>
    <row r="36" spans="1:8" ht="15.75" customHeight="1" outlineLevel="4" x14ac:dyDescent="0.25">
      <c r="A36" s="10" t="s">
        <v>29</v>
      </c>
      <c r="B36" s="11" t="s">
        <v>37</v>
      </c>
      <c r="C36" s="11" t="s">
        <v>30</v>
      </c>
      <c r="D36" s="12">
        <f>D37</f>
        <v>98281.99</v>
      </c>
      <c r="E36" s="9">
        <f t="shared" si="0"/>
        <v>-98281.99</v>
      </c>
      <c r="F36" s="12">
        <f>F37</f>
        <v>88807.9</v>
      </c>
      <c r="G36" s="12">
        <f>G37</f>
        <v>0</v>
      </c>
      <c r="H36" s="2"/>
    </row>
    <row r="37" spans="1:8" ht="19.5" customHeight="1" outlineLevel="5" x14ac:dyDescent="0.25">
      <c r="A37" s="10" t="s">
        <v>31</v>
      </c>
      <c r="B37" s="11" t="s">
        <v>37</v>
      </c>
      <c r="C37" s="11" t="s">
        <v>32</v>
      </c>
      <c r="D37" s="12">
        <v>98281.99</v>
      </c>
      <c r="E37" s="9">
        <f t="shared" si="0"/>
        <v>-98281.99</v>
      </c>
      <c r="F37" s="12">
        <v>88807.9</v>
      </c>
      <c r="G37" s="12">
        <v>0</v>
      </c>
      <c r="H37" s="2"/>
    </row>
    <row r="38" spans="1:8" outlineLevel="1" x14ac:dyDescent="0.25">
      <c r="A38" s="10" t="s">
        <v>38</v>
      </c>
      <c r="B38" s="11" t="s">
        <v>39</v>
      </c>
      <c r="C38" s="11"/>
      <c r="D38" s="12">
        <f>D39</f>
        <v>2835000</v>
      </c>
      <c r="E38" s="9">
        <f t="shared" si="0"/>
        <v>0</v>
      </c>
      <c r="F38" s="12">
        <f>F39</f>
        <v>2835000</v>
      </c>
      <c r="G38" s="12">
        <f>G39</f>
        <v>2835000</v>
      </c>
      <c r="H38" s="2"/>
    </row>
    <row r="39" spans="1:8" ht="21" customHeight="1" outlineLevel="2" x14ac:dyDescent="0.25">
      <c r="A39" s="10" t="s">
        <v>40</v>
      </c>
      <c r="B39" s="11" t="s">
        <v>41</v>
      </c>
      <c r="C39" s="11"/>
      <c r="D39" s="12">
        <f>D40+D43</f>
        <v>2835000</v>
      </c>
      <c r="E39" s="9">
        <f t="shared" si="0"/>
        <v>0</v>
      </c>
      <c r="F39" s="12">
        <f>F40+F43</f>
        <v>2835000</v>
      </c>
      <c r="G39" s="12">
        <f>G40+G43</f>
        <v>2835000</v>
      </c>
      <c r="H39" s="2"/>
    </row>
    <row r="40" spans="1:8" hidden="1" outlineLevel="2" x14ac:dyDescent="0.25">
      <c r="A40" s="13" t="s">
        <v>305</v>
      </c>
      <c r="B40" s="14" t="s">
        <v>307</v>
      </c>
      <c r="C40" s="14" t="s">
        <v>308</v>
      </c>
      <c r="D40" s="12">
        <f>D41</f>
        <v>0</v>
      </c>
      <c r="E40" s="9">
        <f t="shared" si="0"/>
        <v>0</v>
      </c>
      <c r="F40" s="12">
        <f>F41</f>
        <v>0</v>
      </c>
      <c r="G40" s="12">
        <f>G41</f>
        <v>0</v>
      </c>
      <c r="H40" s="2"/>
    </row>
    <row r="41" spans="1:8" hidden="1" outlineLevel="2" x14ac:dyDescent="0.25">
      <c r="A41" s="15" t="s">
        <v>306</v>
      </c>
      <c r="B41" s="14" t="s">
        <v>307</v>
      </c>
      <c r="C41" s="14" t="s">
        <v>45</v>
      </c>
      <c r="D41" s="12">
        <f>D42</f>
        <v>0</v>
      </c>
      <c r="E41" s="9">
        <f t="shared" si="0"/>
        <v>0</v>
      </c>
      <c r="F41" s="12">
        <f>F42</f>
        <v>0</v>
      </c>
      <c r="G41" s="12">
        <f>G42</f>
        <v>0</v>
      </c>
      <c r="H41" s="2"/>
    </row>
    <row r="42" spans="1:8" hidden="1" outlineLevel="2" x14ac:dyDescent="0.25">
      <c r="A42" s="13" t="s">
        <v>295</v>
      </c>
      <c r="B42" s="14" t="s">
        <v>307</v>
      </c>
      <c r="C42" s="14" t="s">
        <v>294</v>
      </c>
      <c r="D42" s="12">
        <v>0</v>
      </c>
      <c r="E42" s="9">
        <f t="shared" si="0"/>
        <v>0</v>
      </c>
      <c r="F42" s="12">
        <v>0</v>
      </c>
      <c r="G42" s="12">
        <v>0</v>
      </c>
      <c r="H42" s="2"/>
    </row>
    <row r="43" spans="1:8" ht="20.25" customHeight="1" outlineLevel="3" x14ac:dyDescent="0.25">
      <c r="A43" s="10" t="s">
        <v>42</v>
      </c>
      <c r="B43" s="11" t="s">
        <v>43</v>
      </c>
      <c r="C43" s="11"/>
      <c r="D43" s="12">
        <f>D44</f>
        <v>2835000</v>
      </c>
      <c r="E43" s="9">
        <f t="shared" si="0"/>
        <v>0</v>
      </c>
      <c r="F43" s="12">
        <f>F44</f>
        <v>2835000</v>
      </c>
      <c r="G43" s="12">
        <f>G44</f>
        <v>2835000</v>
      </c>
      <c r="H43" s="2"/>
    </row>
    <row r="44" spans="1:8" ht="20.25" customHeight="1" outlineLevel="4" x14ac:dyDescent="0.25">
      <c r="A44" s="10" t="s">
        <v>44</v>
      </c>
      <c r="B44" s="11" t="s">
        <v>43</v>
      </c>
      <c r="C44" s="11" t="s">
        <v>45</v>
      </c>
      <c r="D44" s="12">
        <f>D45</f>
        <v>2835000</v>
      </c>
      <c r="E44" s="9">
        <f t="shared" si="0"/>
        <v>0</v>
      </c>
      <c r="F44" s="12">
        <f>F45</f>
        <v>2835000</v>
      </c>
      <c r="G44" s="12">
        <f>G45</f>
        <v>2835000</v>
      </c>
      <c r="H44" s="2"/>
    </row>
    <row r="45" spans="1:8" outlineLevel="5" x14ac:dyDescent="0.25">
      <c r="A45" s="10" t="s">
        <v>295</v>
      </c>
      <c r="B45" s="11" t="s">
        <v>43</v>
      </c>
      <c r="C45" s="11" t="s">
        <v>294</v>
      </c>
      <c r="D45" s="12">
        <v>2835000</v>
      </c>
      <c r="E45" s="9">
        <f t="shared" si="0"/>
        <v>0</v>
      </c>
      <c r="F45" s="12">
        <v>2835000</v>
      </c>
      <c r="G45" s="12">
        <v>2835000</v>
      </c>
      <c r="H45" s="2"/>
    </row>
    <row r="46" spans="1:8" outlineLevel="1" x14ac:dyDescent="0.25">
      <c r="A46" s="10" t="s">
        <v>48</v>
      </c>
      <c r="B46" s="11" t="s">
        <v>49</v>
      </c>
      <c r="C46" s="11"/>
      <c r="D46" s="12">
        <f>D47</f>
        <v>7448890.1299999999</v>
      </c>
      <c r="E46" s="9">
        <f t="shared" si="0"/>
        <v>-72024.410000000149</v>
      </c>
      <c r="F46" s="12">
        <f>F47</f>
        <v>7448890.1299999999</v>
      </c>
      <c r="G46" s="12">
        <f>G47</f>
        <v>7376865.7199999997</v>
      </c>
      <c r="H46" s="2"/>
    </row>
    <row r="47" spans="1:8" outlineLevel="2" x14ac:dyDescent="0.25">
      <c r="A47" s="10" t="s">
        <v>50</v>
      </c>
      <c r="B47" s="11" t="s">
        <v>51</v>
      </c>
      <c r="C47" s="11"/>
      <c r="D47" s="12">
        <f>D48+D55</f>
        <v>7448890.1299999999</v>
      </c>
      <c r="E47" s="9">
        <f t="shared" si="0"/>
        <v>-72024.410000000149</v>
      </c>
      <c r="F47" s="12">
        <f>F48+F55</f>
        <v>7448890.1299999999</v>
      </c>
      <c r="G47" s="12">
        <f>G48+G55</f>
        <v>7376865.7199999997</v>
      </c>
      <c r="H47" s="2"/>
    </row>
    <row r="48" spans="1:8" ht="19.5" customHeight="1" outlineLevel="3" x14ac:dyDescent="0.25">
      <c r="A48" s="10" t="s">
        <v>52</v>
      </c>
      <c r="B48" s="11" t="s">
        <v>53</v>
      </c>
      <c r="C48" s="11"/>
      <c r="D48" s="12">
        <f>D49+D51+D53</f>
        <v>7148890.1299999999</v>
      </c>
      <c r="E48" s="9">
        <f t="shared" si="0"/>
        <v>-67909.44000000041</v>
      </c>
      <c r="F48" s="12">
        <f>F49+F51+F53</f>
        <v>7148890.1299999999</v>
      </c>
      <c r="G48" s="12">
        <f>G49+G51+G53</f>
        <v>7080980.6899999995</v>
      </c>
      <c r="H48" s="2"/>
    </row>
    <row r="49" spans="1:8" ht="48.75" customHeight="1" outlineLevel="4" x14ac:dyDescent="0.25">
      <c r="A49" s="10" t="s">
        <v>54</v>
      </c>
      <c r="B49" s="11" t="s">
        <v>53</v>
      </c>
      <c r="C49" s="11" t="s">
        <v>55</v>
      </c>
      <c r="D49" s="12">
        <f>D50</f>
        <v>6614127.1299999999</v>
      </c>
      <c r="E49" s="9">
        <f t="shared" si="0"/>
        <v>-39231.459999999963</v>
      </c>
      <c r="F49" s="12">
        <f>F50</f>
        <v>6614127.1299999999</v>
      </c>
      <c r="G49" s="12">
        <f>G50</f>
        <v>6574895.6699999999</v>
      </c>
      <c r="H49" s="2"/>
    </row>
    <row r="50" spans="1:8" ht="18.75" customHeight="1" outlineLevel="5" x14ac:dyDescent="0.25">
      <c r="A50" s="10" t="s">
        <v>56</v>
      </c>
      <c r="B50" s="11" t="s">
        <v>53</v>
      </c>
      <c r="C50" s="11" t="s">
        <v>57</v>
      </c>
      <c r="D50" s="12">
        <v>6614127.1299999999</v>
      </c>
      <c r="E50" s="9">
        <f t="shared" si="0"/>
        <v>-39231.459999999963</v>
      </c>
      <c r="F50" s="12">
        <v>6614127.1299999999</v>
      </c>
      <c r="G50" s="12">
        <v>6574895.6699999999</v>
      </c>
      <c r="H50" s="2"/>
    </row>
    <row r="51" spans="1:8" outlineLevel="4" x14ac:dyDescent="0.25">
      <c r="A51" s="10" t="s">
        <v>11</v>
      </c>
      <c r="B51" s="11" t="s">
        <v>53</v>
      </c>
      <c r="C51" s="11" t="s">
        <v>12</v>
      </c>
      <c r="D51" s="12">
        <f>D52</f>
        <v>531563</v>
      </c>
      <c r="E51" s="9">
        <f t="shared" si="0"/>
        <v>-28677.979999999981</v>
      </c>
      <c r="F51" s="12">
        <f>F52</f>
        <v>531563</v>
      </c>
      <c r="G51" s="12">
        <f>G52</f>
        <v>502885.02</v>
      </c>
      <c r="H51" s="2"/>
    </row>
    <row r="52" spans="1:8" outlineLevel="5" x14ac:dyDescent="0.25">
      <c r="A52" s="10" t="s">
        <v>13</v>
      </c>
      <c r="B52" s="11" t="s">
        <v>53</v>
      </c>
      <c r="C52" s="11" t="s">
        <v>14</v>
      </c>
      <c r="D52" s="12">
        <v>531563</v>
      </c>
      <c r="E52" s="9">
        <f t="shared" si="0"/>
        <v>-28677.979999999981</v>
      </c>
      <c r="F52" s="12">
        <v>531563</v>
      </c>
      <c r="G52" s="12">
        <v>502885.02</v>
      </c>
      <c r="H52" s="2"/>
    </row>
    <row r="53" spans="1:8" ht="21" customHeight="1" outlineLevel="4" x14ac:dyDescent="0.25">
      <c r="A53" s="10" t="s">
        <v>29</v>
      </c>
      <c r="B53" s="11" t="s">
        <v>53</v>
      </c>
      <c r="C53" s="11" t="s">
        <v>30</v>
      </c>
      <c r="D53" s="12">
        <f>D54</f>
        <v>3200</v>
      </c>
      <c r="E53" s="9">
        <f t="shared" si="0"/>
        <v>0</v>
      </c>
      <c r="F53" s="12">
        <f>F54</f>
        <v>3200</v>
      </c>
      <c r="G53" s="12">
        <f>G54</f>
        <v>3200</v>
      </c>
      <c r="H53" s="2"/>
    </row>
    <row r="54" spans="1:8" ht="19.5" customHeight="1" outlineLevel="5" x14ac:dyDescent="0.25">
      <c r="A54" s="10" t="s">
        <v>31</v>
      </c>
      <c r="B54" s="11" t="s">
        <v>53</v>
      </c>
      <c r="C54" s="11" t="s">
        <v>32</v>
      </c>
      <c r="D54" s="12">
        <v>3200</v>
      </c>
      <c r="E54" s="9">
        <f t="shared" si="0"/>
        <v>0</v>
      </c>
      <c r="F54" s="12">
        <v>3200</v>
      </c>
      <c r="G54" s="12">
        <v>3200</v>
      </c>
      <c r="H54" s="2"/>
    </row>
    <row r="55" spans="1:8" outlineLevel="3" x14ac:dyDescent="0.25">
      <c r="A55" s="10" t="s">
        <v>58</v>
      </c>
      <c r="B55" s="11" t="s">
        <v>59</v>
      </c>
      <c r="C55" s="11"/>
      <c r="D55" s="12">
        <f>D56</f>
        <v>300000</v>
      </c>
      <c r="E55" s="9">
        <f t="shared" si="0"/>
        <v>-4114.9699999999721</v>
      </c>
      <c r="F55" s="12">
        <f>F56</f>
        <v>300000</v>
      </c>
      <c r="G55" s="12">
        <f>G56</f>
        <v>295885.03000000003</v>
      </c>
      <c r="H55" s="2"/>
    </row>
    <row r="56" spans="1:8" outlineLevel="4" x14ac:dyDescent="0.25">
      <c r="A56" s="10" t="s">
        <v>11</v>
      </c>
      <c r="B56" s="11" t="s">
        <v>59</v>
      </c>
      <c r="C56" s="11" t="s">
        <v>12</v>
      </c>
      <c r="D56" s="12">
        <f>D57</f>
        <v>300000</v>
      </c>
      <c r="E56" s="9">
        <f t="shared" si="0"/>
        <v>-4114.9699999999721</v>
      </c>
      <c r="F56" s="12">
        <f>F57</f>
        <v>300000</v>
      </c>
      <c r="G56" s="12">
        <f>G57</f>
        <v>295885.03000000003</v>
      </c>
      <c r="H56" s="2"/>
    </row>
    <row r="57" spans="1:8" outlineLevel="5" x14ac:dyDescent="0.25">
      <c r="A57" s="10" t="s">
        <v>13</v>
      </c>
      <c r="B57" s="11" t="s">
        <v>59</v>
      </c>
      <c r="C57" s="11" t="s">
        <v>14</v>
      </c>
      <c r="D57" s="12">
        <v>300000</v>
      </c>
      <c r="E57" s="9">
        <f t="shared" si="0"/>
        <v>-4114.9699999999721</v>
      </c>
      <c r="F57" s="12">
        <v>300000</v>
      </c>
      <c r="G57" s="12">
        <v>295885.03000000003</v>
      </c>
      <c r="H57" s="2"/>
    </row>
    <row r="58" spans="1:8" ht="22.5" customHeight="1" outlineLevel="1" x14ac:dyDescent="0.25">
      <c r="A58" s="10" t="s">
        <v>60</v>
      </c>
      <c r="B58" s="11" t="s">
        <v>61</v>
      </c>
      <c r="C58" s="11"/>
      <c r="D58" s="12">
        <f>D59+D63+D81</f>
        <v>31858003.280000001</v>
      </c>
      <c r="E58" s="9">
        <f t="shared" si="0"/>
        <v>-3821669.950000003</v>
      </c>
      <c r="F58" s="12">
        <f>F59+F63+F81</f>
        <v>31858003.280000001</v>
      </c>
      <c r="G58" s="12">
        <f>G59+G63+G81</f>
        <v>28036333.329999998</v>
      </c>
      <c r="H58" s="2"/>
    </row>
    <row r="59" spans="1:8" outlineLevel="2" x14ac:dyDescent="0.25">
      <c r="A59" s="10" t="s">
        <v>62</v>
      </c>
      <c r="B59" s="11" t="s">
        <v>63</v>
      </c>
      <c r="C59" s="11"/>
      <c r="D59" s="12">
        <f>D60</f>
        <v>125000</v>
      </c>
      <c r="E59" s="9">
        <f t="shared" si="0"/>
        <v>-31570.639999999999</v>
      </c>
      <c r="F59" s="12">
        <f t="shared" ref="F59:G61" si="4">F60</f>
        <v>125000</v>
      </c>
      <c r="G59" s="12">
        <f t="shared" si="4"/>
        <v>93429.36</v>
      </c>
      <c r="H59" s="2"/>
    </row>
    <row r="60" spans="1:8" ht="18.75" customHeight="1" outlineLevel="3" x14ac:dyDescent="0.25">
      <c r="A60" s="10" t="s">
        <v>64</v>
      </c>
      <c r="B60" s="11" t="s">
        <v>65</v>
      </c>
      <c r="C60" s="11"/>
      <c r="D60" s="12">
        <f>D61</f>
        <v>125000</v>
      </c>
      <c r="E60" s="9">
        <f t="shared" si="0"/>
        <v>-31570.639999999999</v>
      </c>
      <c r="F60" s="12">
        <f t="shared" si="4"/>
        <v>125000</v>
      </c>
      <c r="G60" s="12">
        <f t="shared" si="4"/>
        <v>93429.36</v>
      </c>
      <c r="H60" s="2"/>
    </row>
    <row r="61" spans="1:8" outlineLevel="4" x14ac:dyDescent="0.25">
      <c r="A61" s="10" t="s">
        <v>11</v>
      </c>
      <c r="B61" s="11" t="s">
        <v>65</v>
      </c>
      <c r="C61" s="11" t="s">
        <v>12</v>
      </c>
      <c r="D61" s="12">
        <f>D62</f>
        <v>125000</v>
      </c>
      <c r="E61" s="9">
        <f t="shared" si="0"/>
        <v>-31570.639999999999</v>
      </c>
      <c r="F61" s="12">
        <f t="shared" si="4"/>
        <v>125000</v>
      </c>
      <c r="G61" s="12">
        <f t="shared" si="4"/>
        <v>93429.36</v>
      </c>
      <c r="H61" s="2"/>
    </row>
    <row r="62" spans="1:8" outlineLevel="5" x14ac:dyDescent="0.25">
      <c r="A62" s="10" t="s">
        <v>13</v>
      </c>
      <c r="B62" s="11" t="s">
        <v>65</v>
      </c>
      <c r="C62" s="11" t="s">
        <v>14</v>
      </c>
      <c r="D62" s="12">
        <v>125000</v>
      </c>
      <c r="E62" s="9">
        <f t="shared" si="0"/>
        <v>-31570.639999999999</v>
      </c>
      <c r="F62" s="12">
        <v>125000</v>
      </c>
      <c r="G62" s="12">
        <v>93429.36</v>
      </c>
      <c r="H62" s="2"/>
    </row>
    <row r="63" spans="1:8" ht="19.5" customHeight="1" outlineLevel="2" x14ac:dyDescent="0.25">
      <c r="A63" s="10" t="s">
        <v>66</v>
      </c>
      <c r="B63" s="11" t="s">
        <v>67</v>
      </c>
      <c r="C63" s="11"/>
      <c r="D63" s="12">
        <f>D64+D67+D70+D78</f>
        <v>29033003.280000001</v>
      </c>
      <c r="E63" s="9">
        <f t="shared" si="0"/>
        <v>-3590099.3100000024</v>
      </c>
      <c r="F63" s="12">
        <f>F64+F67+F70+F78</f>
        <v>29033003.280000001</v>
      </c>
      <c r="G63" s="12">
        <f>G64+G67+G70+G78</f>
        <v>25442903.969999999</v>
      </c>
      <c r="H63" s="2"/>
    </row>
    <row r="64" spans="1:8" ht="35.25" customHeight="1" outlineLevel="3" x14ac:dyDescent="0.25">
      <c r="A64" s="16" t="s">
        <v>309</v>
      </c>
      <c r="B64" s="17" t="s">
        <v>312</v>
      </c>
      <c r="C64" s="17" t="s">
        <v>308</v>
      </c>
      <c r="D64" s="18">
        <f>D65</f>
        <v>1383800</v>
      </c>
      <c r="E64" s="9">
        <f t="shared" si="0"/>
        <v>0</v>
      </c>
      <c r="F64" s="18">
        <f>F65</f>
        <v>1383800</v>
      </c>
      <c r="G64" s="18">
        <f>G65</f>
        <v>1383800</v>
      </c>
      <c r="H64" s="2"/>
    </row>
    <row r="65" spans="1:8" ht="18.75" customHeight="1" outlineLevel="3" x14ac:dyDescent="0.25">
      <c r="A65" s="19" t="s">
        <v>310</v>
      </c>
      <c r="B65" s="14" t="s">
        <v>312</v>
      </c>
      <c r="C65" s="14" t="s">
        <v>12</v>
      </c>
      <c r="D65" s="20">
        <f>D66</f>
        <v>1383800</v>
      </c>
      <c r="E65" s="9">
        <f t="shared" si="0"/>
        <v>0</v>
      </c>
      <c r="F65" s="20">
        <f>F66</f>
        <v>1383800</v>
      </c>
      <c r="G65" s="20">
        <f>G66</f>
        <v>1383800</v>
      </c>
      <c r="H65" s="2"/>
    </row>
    <row r="66" spans="1:8" ht="19.5" customHeight="1" outlineLevel="3" x14ac:dyDescent="0.25">
      <c r="A66" s="19" t="s">
        <v>13</v>
      </c>
      <c r="B66" s="14" t="s">
        <v>312</v>
      </c>
      <c r="C66" s="14" t="s">
        <v>14</v>
      </c>
      <c r="D66" s="20">
        <v>1383800</v>
      </c>
      <c r="E66" s="9">
        <f t="shared" si="0"/>
        <v>0</v>
      </c>
      <c r="F66" s="20">
        <v>1383800</v>
      </c>
      <c r="G66" s="20">
        <v>1383800</v>
      </c>
      <c r="H66" s="2"/>
    </row>
    <row r="67" spans="1:8" ht="37.5" customHeight="1" outlineLevel="3" x14ac:dyDescent="0.25">
      <c r="A67" s="19" t="s">
        <v>311</v>
      </c>
      <c r="B67" s="14" t="s">
        <v>313</v>
      </c>
      <c r="C67" s="14" t="s">
        <v>308</v>
      </c>
      <c r="D67" s="20">
        <f>D68</f>
        <v>450000</v>
      </c>
      <c r="E67" s="9">
        <f t="shared" si="0"/>
        <v>-4305.5300000000279</v>
      </c>
      <c r="F67" s="20">
        <f>F68</f>
        <v>450000</v>
      </c>
      <c r="G67" s="20">
        <f>G68</f>
        <v>445694.47</v>
      </c>
      <c r="H67" s="2"/>
    </row>
    <row r="68" spans="1:8" ht="20.25" customHeight="1" outlineLevel="3" x14ac:dyDescent="0.25">
      <c r="A68" s="19" t="s">
        <v>310</v>
      </c>
      <c r="B68" s="14" t="s">
        <v>313</v>
      </c>
      <c r="C68" s="14" t="s">
        <v>12</v>
      </c>
      <c r="D68" s="20">
        <f>D69</f>
        <v>450000</v>
      </c>
      <c r="E68" s="9">
        <f t="shared" si="0"/>
        <v>-4305.5300000000279</v>
      </c>
      <c r="F68" s="20">
        <f>F69</f>
        <v>450000</v>
      </c>
      <c r="G68" s="20">
        <f>G69</f>
        <v>445694.47</v>
      </c>
      <c r="H68" s="2"/>
    </row>
    <row r="69" spans="1:8" ht="21.75" customHeight="1" outlineLevel="3" x14ac:dyDescent="0.25">
      <c r="A69" s="19" t="s">
        <v>13</v>
      </c>
      <c r="B69" s="14" t="s">
        <v>313</v>
      </c>
      <c r="C69" s="14" t="s">
        <v>14</v>
      </c>
      <c r="D69" s="20">
        <v>450000</v>
      </c>
      <c r="E69" s="9">
        <f t="shared" si="0"/>
        <v>-4305.5300000000279</v>
      </c>
      <c r="F69" s="20">
        <v>450000</v>
      </c>
      <c r="G69" s="20">
        <v>445694.47</v>
      </c>
      <c r="H69" s="2"/>
    </row>
    <row r="70" spans="1:8" ht="18.75" customHeight="1" outlineLevel="3" x14ac:dyDescent="0.25">
      <c r="A70" s="21" t="s">
        <v>68</v>
      </c>
      <c r="B70" s="22" t="s">
        <v>69</v>
      </c>
      <c r="C70" s="14" t="s">
        <v>308</v>
      </c>
      <c r="D70" s="20">
        <f>D71+D73+D75</f>
        <v>26649203.280000001</v>
      </c>
      <c r="E70" s="9">
        <f t="shared" si="0"/>
        <v>-3035793.7800000012</v>
      </c>
      <c r="F70" s="20">
        <f>F71+F73+F75</f>
        <v>26649203.280000001</v>
      </c>
      <c r="G70" s="20">
        <f>G71+G73+G75</f>
        <v>23613409.5</v>
      </c>
      <c r="H70" s="2"/>
    </row>
    <row r="71" spans="1:8" outlineLevel="4" x14ac:dyDescent="0.25">
      <c r="A71" s="21" t="s">
        <v>11</v>
      </c>
      <c r="B71" s="22" t="s">
        <v>69</v>
      </c>
      <c r="C71" s="22" t="s">
        <v>12</v>
      </c>
      <c r="D71" s="20">
        <f>D72</f>
        <v>24543229.370000001</v>
      </c>
      <c r="E71" s="9">
        <f t="shared" si="0"/>
        <v>-3035593.7800000012</v>
      </c>
      <c r="F71" s="20">
        <f>F72</f>
        <v>24543229.370000001</v>
      </c>
      <c r="G71" s="20">
        <f>G72</f>
        <v>21507635.59</v>
      </c>
      <c r="H71" s="2"/>
    </row>
    <row r="72" spans="1:8" outlineLevel="5" x14ac:dyDescent="0.25">
      <c r="A72" s="21" t="s">
        <v>13</v>
      </c>
      <c r="B72" s="22" t="s">
        <v>69</v>
      </c>
      <c r="C72" s="22" t="s">
        <v>14</v>
      </c>
      <c r="D72" s="20">
        <v>24543229.370000001</v>
      </c>
      <c r="E72" s="9">
        <f t="shared" si="0"/>
        <v>-3035593.7800000012</v>
      </c>
      <c r="F72" s="20">
        <v>24543229.370000001</v>
      </c>
      <c r="G72" s="20">
        <v>21507635.59</v>
      </c>
      <c r="H72" s="2"/>
    </row>
    <row r="73" spans="1:8" outlineLevel="5" x14ac:dyDescent="0.25">
      <c r="A73" s="19" t="s">
        <v>44</v>
      </c>
      <c r="B73" s="22" t="s">
        <v>69</v>
      </c>
      <c r="C73" s="22" t="s">
        <v>45</v>
      </c>
      <c r="D73" s="20">
        <f>D74</f>
        <v>69000</v>
      </c>
      <c r="E73" s="9">
        <f t="shared" si="0"/>
        <v>0</v>
      </c>
      <c r="F73" s="20">
        <f>F74</f>
        <v>69000</v>
      </c>
      <c r="G73" s="20">
        <f>G74</f>
        <v>69000</v>
      </c>
      <c r="H73" s="2"/>
    </row>
    <row r="74" spans="1:8" outlineLevel="5" x14ac:dyDescent="0.25">
      <c r="A74" s="19" t="s">
        <v>46</v>
      </c>
      <c r="B74" s="22" t="s">
        <v>69</v>
      </c>
      <c r="C74" s="22" t="s">
        <v>47</v>
      </c>
      <c r="D74" s="20">
        <v>69000</v>
      </c>
      <c r="E74" s="9">
        <f t="shared" si="0"/>
        <v>0</v>
      </c>
      <c r="F74" s="20">
        <v>69000</v>
      </c>
      <c r="G74" s="20">
        <v>69000</v>
      </c>
      <c r="H74" s="2"/>
    </row>
    <row r="75" spans="1:8" outlineLevel="5" x14ac:dyDescent="0.25">
      <c r="A75" s="19" t="s">
        <v>29</v>
      </c>
      <c r="B75" s="22" t="s">
        <v>69</v>
      </c>
      <c r="C75" s="22" t="s">
        <v>30</v>
      </c>
      <c r="D75" s="20">
        <f>D76+D77</f>
        <v>2036973.91</v>
      </c>
      <c r="E75" s="9">
        <f t="shared" si="0"/>
        <v>-200</v>
      </c>
      <c r="F75" s="20">
        <f>F76+F77</f>
        <v>2036973.91</v>
      </c>
      <c r="G75" s="20">
        <f>G76+G77</f>
        <v>2036773.91</v>
      </c>
      <c r="H75" s="2"/>
    </row>
    <row r="76" spans="1:8" outlineLevel="5" x14ac:dyDescent="0.25">
      <c r="A76" s="19" t="s">
        <v>314</v>
      </c>
      <c r="B76" s="22" t="s">
        <v>69</v>
      </c>
      <c r="C76" s="22" t="s">
        <v>315</v>
      </c>
      <c r="D76" s="20">
        <v>1835662.91</v>
      </c>
      <c r="E76" s="9">
        <f t="shared" si="0"/>
        <v>-200</v>
      </c>
      <c r="F76" s="20">
        <v>1835662.91</v>
      </c>
      <c r="G76" s="20">
        <v>1835462.91</v>
      </c>
      <c r="H76" s="2"/>
    </row>
    <row r="77" spans="1:8" outlineLevel="5" x14ac:dyDescent="0.25">
      <c r="A77" s="19" t="s">
        <v>31</v>
      </c>
      <c r="B77" s="22" t="s">
        <v>69</v>
      </c>
      <c r="C77" s="22" t="s">
        <v>32</v>
      </c>
      <c r="D77" s="20">
        <v>201311</v>
      </c>
      <c r="E77" s="9">
        <f t="shared" ref="E77:E157" si="5">G77-D77</f>
        <v>0</v>
      </c>
      <c r="F77" s="20">
        <v>201311</v>
      </c>
      <c r="G77" s="20">
        <v>201311</v>
      </c>
      <c r="H77" s="2"/>
    </row>
    <row r="78" spans="1:8" outlineLevel="3" x14ac:dyDescent="0.25">
      <c r="A78" s="21" t="s">
        <v>70</v>
      </c>
      <c r="B78" s="22" t="s">
        <v>71</v>
      </c>
      <c r="C78" s="22"/>
      <c r="D78" s="20">
        <f>D79</f>
        <v>550000</v>
      </c>
      <c r="E78" s="9">
        <f t="shared" si="5"/>
        <v>-550000</v>
      </c>
      <c r="F78" s="20">
        <f>F79</f>
        <v>550000</v>
      </c>
      <c r="G78" s="20">
        <f>G79</f>
        <v>0</v>
      </c>
      <c r="H78" s="2"/>
    </row>
    <row r="79" spans="1:8" outlineLevel="4" x14ac:dyDescent="0.25">
      <c r="A79" s="21" t="s">
        <v>11</v>
      </c>
      <c r="B79" s="22" t="s">
        <v>71</v>
      </c>
      <c r="C79" s="22" t="s">
        <v>12</v>
      </c>
      <c r="D79" s="20">
        <f>D80</f>
        <v>550000</v>
      </c>
      <c r="E79" s="9">
        <f t="shared" si="5"/>
        <v>-550000</v>
      </c>
      <c r="F79" s="20">
        <f>F80</f>
        <v>550000</v>
      </c>
      <c r="G79" s="20">
        <f>G80</f>
        <v>0</v>
      </c>
      <c r="H79" s="2"/>
    </row>
    <row r="80" spans="1:8" outlineLevel="5" x14ac:dyDescent="0.25">
      <c r="A80" s="21" t="s">
        <v>13</v>
      </c>
      <c r="B80" s="22" t="s">
        <v>71</v>
      </c>
      <c r="C80" s="22" t="s">
        <v>14</v>
      </c>
      <c r="D80" s="20">
        <v>550000</v>
      </c>
      <c r="E80" s="9">
        <f t="shared" si="5"/>
        <v>-550000</v>
      </c>
      <c r="F80" s="20">
        <v>550000</v>
      </c>
      <c r="G80" s="20">
        <v>0</v>
      </c>
      <c r="H80" s="2"/>
    </row>
    <row r="81" spans="1:8" outlineLevel="5" x14ac:dyDescent="0.25">
      <c r="A81" s="23" t="s">
        <v>339</v>
      </c>
      <c r="B81" s="24" t="s">
        <v>342</v>
      </c>
      <c r="C81" s="24"/>
      <c r="D81" s="20">
        <f>D82</f>
        <v>2700000</v>
      </c>
      <c r="E81" s="9">
        <f t="shared" si="5"/>
        <v>-200000</v>
      </c>
      <c r="F81" s="20">
        <f>F82</f>
        <v>2700000</v>
      </c>
      <c r="G81" s="20">
        <f>G82</f>
        <v>2500000</v>
      </c>
      <c r="H81" s="2"/>
    </row>
    <row r="82" spans="1:8" outlineLevel="5" x14ac:dyDescent="0.25">
      <c r="A82" s="23" t="s">
        <v>340</v>
      </c>
      <c r="B82" s="24" t="s">
        <v>343</v>
      </c>
      <c r="C82" s="24"/>
      <c r="D82" s="20">
        <f>D83</f>
        <v>2700000</v>
      </c>
      <c r="E82" s="9">
        <f t="shared" si="5"/>
        <v>-200000</v>
      </c>
      <c r="F82" s="20">
        <f>F83+F85</f>
        <v>2700000</v>
      </c>
      <c r="G82" s="20">
        <f>G83+G85</f>
        <v>2500000</v>
      </c>
      <c r="H82" s="2"/>
    </row>
    <row r="83" spans="1:8" hidden="1" outlineLevel="5" x14ac:dyDescent="0.25">
      <c r="A83" s="23" t="s">
        <v>78</v>
      </c>
      <c r="B83" s="24" t="s">
        <v>343</v>
      </c>
      <c r="C83" s="24" t="s">
        <v>79</v>
      </c>
      <c r="D83" s="20">
        <f>D84</f>
        <v>2700000</v>
      </c>
      <c r="E83" s="9">
        <f t="shared" si="5"/>
        <v>-2700000</v>
      </c>
      <c r="F83" s="20">
        <f>F84</f>
        <v>0</v>
      </c>
      <c r="G83" s="20">
        <f>G84</f>
        <v>0</v>
      </c>
      <c r="H83" s="2"/>
    </row>
    <row r="84" spans="1:8" hidden="1" outlineLevel="5" x14ac:dyDescent="0.25">
      <c r="A84" s="23" t="s">
        <v>341</v>
      </c>
      <c r="B84" s="24" t="s">
        <v>343</v>
      </c>
      <c r="C84" s="24" t="s">
        <v>344</v>
      </c>
      <c r="D84" s="20">
        <v>2700000</v>
      </c>
      <c r="E84" s="9">
        <f t="shared" si="5"/>
        <v>-2700000</v>
      </c>
      <c r="F84" s="20">
        <v>0</v>
      </c>
      <c r="G84" s="20">
        <v>0</v>
      </c>
      <c r="H84" s="2"/>
    </row>
    <row r="85" spans="1:8" outlineLevel="5" x14ac:dyDescent="0.25">
      <c r="A85" s="10" t="s">
        <v>29</v>
      </c>
      <c r="B85" s="24" t="s">
        <v>343</v>
      </c>
      <c r="C85" s="24" t="s">
        <v>30</v>
      </c>
      <c r="D85" s="20">
        <v>0</v>
      </c>
      <c r="E85" s="9">
        <f t="shared" si="5"/>
        <v>2500000</v>
      </c>
      <c r="F85" s="20">
        <f>F86</f>
        <v>2700000</v>
      </c>
      <c r="G85" s="20">
        <f>G86</f>
        <v>2500000</v>
      </c>
      <c r="H85" s="2"/>
    </row>
    <row r="86" spans="1:8" outlineLevel="5" x14ac:dyDescent="0.25">
      <c r="A86" s="10" t="s">
        <v>31</v>
      </c>
      <c r="B86" s="24" t="s">
        <v>343</v>
      </c>
      <c r="C86" s="24" t="s">
        <v>32</v>
      </c>
      <c r="D86" s="20">
        <v>0</v>
      </c>
      <c r="E86" s="9">
        <f t="shared" si="5"/>
        <v>2500000</v>
      </c>
      <c r="F86" s="20">
        <v>2700000</v>
      </c>
      <c r="G86" s="20">
        <v>2500000</v>
      </c>
      <c r="H86" s="2"/>
    </row>
    <row r="87" spans="1:8" ht="30" outlineLevel="1" x14ac:dyDescent="0.25">
      <c r="A87" s="21" t="s">
        <v>72</v>
      </c>
      <c r="B87" s="22" t="s">
        <v>73</v>
      </c>
      <c r="C87" s="22"/>
      <c r="D87" s="20">
        <f>D88+D92</f>
        <v>16914279</v>
      </c>
      <c r="E87" s="9">
        <f t="shared" si="5"/>
        <v>-468212.33000000007</v>
      </c>
      <c r="F87" s="20">
        <f>F88+F92</f>
        <v>16914279</v>
      </c>
      <c r="G87" s="20">
        <f>G88+G92</f>
        <v>16446066.67</v>
      </c>
      <c r="H87" s="2"/>
    </row>
    <row r="88" spans="1:8" hidden="1" outlineLevel="2" x14ac:dyDescent="0.25">
      <c r="A88" s="21" t="s">
        <v>74</v>
      </c>
      <c r="B88" s="22" t="s">
        <v>75</v>
      </c>
      <c r="C88" s="22"/>
      <c r="D88" s="20">
        <f>D89</f>
        <v>0</v>
      </c>
      <c r="E88" s="9">
        <f t="shared" si="5"/>
        <v>0</v>
      </c>
      <c r="F88" s="20">
        <f t="shared" ref="F88:G90" si="6">F89</f>
        <v>0</v>
      </c>
      <c r="G88" s="20">
        <f t="shared" si="6"/>
        <v>0</v>
      </c>
      <c r="H88" s="2"/>
    </row>
    <row r="89" spans="1:8" ht="18.75" hidden="1" customHeight="1" outlineLevel="3" x14ac:dyDescent="0.25">
      <c r="A89" s="21" t="s">
        <v>76</v>
      </c>
      <c r="B89" s="22" t="s">
        <v>77</v>
      </c>
      <c r="C89" s="22"/>
      <c r="D89" s="20">
        <f>D90</f>
        <v>0</v>
      </c>
      <c r="E89" s="9">
        <f t="shared" si="5"/>
        <v>0</v>
      </c>
      <c r="F89" s="20">
        <f t="shared" si="6"/>
        <v>0</v>
      </c>
      <c r="G89" s="20">
        <f t="shared" si="6"/>
        <v>0</v>
      </c>
      <c r="H89" s="2"/>
    </row>
    <row r="90" spans="1:8" hidden="1" outlineLevel="4" x14ac:dyDescent="0.25">
      <c r="A90" s="21" t="s">
        <v>78</v>
      </c>
      <c r="B90" s="22" t="s">
        <v>77</v>
      </c>
      <c r="C90" s="22" t="s">
        <v>79</v>
      </c>
      <c r="D90" s="20">
        <f>D91</f>
        <v>0</v>
      </c>
      <c r="E90" s="9">
        <f t="shared" si="5"/>
        <v>0</v>
      </c>
      <c r="F90" s="20">
        <f t="shared" si="6"/>
        <v>0</v>
      </c>
      <c r="G90" s="20">
        <f t="shared" si="6"/>
        <v>0</v>
      </c>
      <c r="H90" s="2"/>
    </row>
    <row r="91" spans="1:8" ht="19.5" hidden="1" customHeight="1" outlineLevel="5" x14ac:dyDescent="0.25">
      <c r="A91" s="21" t="s">
        <v>80</v>
      </c>
      <c r="B91" s="22" t="s">
        <v>77</v>
      </c>
      <c r="C91" s="22" t="s">
        <v>81</v>
      </c>
      <c r="D91" s="20">
        <v>0</v>
      </c>
      <c r="E91" s="9">
        <f t="shared" si="5"/>
        <v>0</v>
      </c>
      <c r="F91" s="20">
        <v>0</v>
      </c>
      <c r="G91" s="20">
        <v>0</v>
      </c>
      <c r="H91" s="2"/>
    </row>
    <row r="92" spans="1:8" ht="32.25" customHeight="1" outlineLevel="2" collapsed="1" x14ac:dyDescent="0.25">
      <c r="A92" s="21" t="s">
        <v>82</v>
      </c>
      <c r="B92" s="22" t="s">
        <v>83</v>
      </c>
      <c r="C92" s="22"/>
      <c r="D92" s="20">
        <f>D93+D96+D99</f>
        <v>16914279</v>
      </c>
      <c r="E92" s="9">
        <f t="shared" si="5"/>
        <v>-468212.33000000007</v>
      </c>
      <c r="F92" s="20">
        <f>F93+F96+F99</f>
        <v>16914279</v>
      </c>
      <c r="G92" s="20">
        <f>G93+G96+G99</f>
        <v>16446066.67</v>
      </c>
      <c r="H92" s="2"/>
    </row>
    <row r="93" spans="1:8" ht="35.25" customHeight="1" outlineLevel="3" x14ac:dyDescent="0.25">
      <c r="A93" s="25" t="s">
        <v>318</v>
      </c>
      <c r="B93" s="26" t="s">
        <v>319</v>
      </c>
      <c r="C93" s="27" t="s">
        <v>308</v>
      </c>
      <c r="D93" s="20">
        <f>D94</f>
        <v>12077949.24</v>
      </c>
      <c r="E93" s="9">
        <f t="shared" si="5"/>
        <v>-136549.41999999993</v>
      </c>
      <c r="F93" s="20">
        <f>F94</f>
        <v>12077949.24</v>
      </c>
      <c r="G93" s="20">
        <f>G94</f>
        <v>11941399.82</v>
      </c>
      <c r="H93" s="2"/>
    </row>
    <row r="94" spans="1:8" outlineLevel="4" x14ac:dyDescent="0.25">
      <c r="A94" s="16" t="s">
        <v>78</v>
      </c>
      <c r="B94" s="28" t="s">
        <v>319</v>
      </c>
      <c r="C94" s="29" t="s">
        <v>79</v>
      </c>
      <c r="D94" s="20">
        <f>D95</f>
        <v>12077949.24</v>
      </c>
      <c r="E94" s="9">
        <f t="shared" si="5"/>
        <v>-136549.41999999993</v>
      </c>
      <c r="F94" s="20">
        <f>F95</f>
        <v>12077949.24</v>
      </c>
      <c r="G94" s="20">
        <f>G95</f>
        <v>11941399.82</v>
      </c>
      <c r="H94" s="2"/>
    </row>
    <row r="95" spans="1:8" ht="18.75" customHeight="1" outlineLevel="5" x14ac:dyDescent="0.25">
      <c r="A95" s="19" t="s">
        <v>80</v>
      </c>
      <c r="B95" s="30" t="s">
        <v>319</v>
      </c>
      <c r="C95" s="14" t="s">
        <v>81</v>
      </c>
      <c r="D95" s="20">
        <v>12077949.24</v>
      </c>
      <c r="E95" s="9">
        <f t="shared" si="5"/>
        <v>-136549.41999999993</v>
      </c>
      <c r="F95" s="20">
        <v>12077949.24</v>
      </c>
      <c r="G95" s="20">
        <v>11941399.82</v>
      </c>
      <c r="H95" s="2"/>
    </row>
    <row r="96" spans="1:8" ht="21" customHeight="1" outlineLevel="5" x14ac:dyDescent="0.25">
      <c r="A96" s="19" t="s">
        <v>84</v>
      </c>
      <c r="B96" s="30" t="s">
        <v>85</v>
      </c>
      <c r="C96" s="14" t="s">
        <v>308</v>
      </c>
      <c r="D96" s="20">
        <f>D97</f>
        <v>4602329.76</v>
      </c>
      <c r="E96" s="9">
        <f t="shared" si="5"/>
        <v>-262123.58000000007</v>
      </c>
      <c r="F96" s="20">
        <f>F97</f>
        <v>4602329.76</v>
      </c>
      <c r="G96" s="20">
        <f>G97</f>
        <v>4340206.18</v>
      </c>
      <c r="H96" s="2"/>
    </row>
    <row r="97" spans="1:8" ht="21.75" customHeight="1" outlineLevel="5" x14ac:dyDescent="0.25">
      <c r="A97" s="19" t="s">
        <v>78</v>
      </c>
      <c r="B97" s="30" t="s">
        <v>85</v>
      </c>
      <c r="C97" s="14" t="s">
        <v>79</v>
      </c>
      <c r="D97" s="20">
        <f>D98</f>
        <v>4602329.76</v>
      </c>
      <c r="E97" s="9">
        <f t="shared" si="5"/>
        <v>-262123.58000000007</v>
      </c>
      <c r="F97" s="20">
        <f>F98</f>
        <v>4602329.76</v>
      </c>
      <c r="G97" s="20">
        <f>G98</f>
        <v>4340206.18</v>
      </c>
      <c r="H97" s="2"/>
    </row>
    <row r="98" spans="1:8" ht="21.75" customHeight="1" outlineLevel="5" x14ac:dyDescent="0.25">
      <c r="A98" s="19" t="s">
        <v>80</v>
      </c>
      <c r="B98" s="30" t="s">
        <v>85</v>
      </c>
      <c r="C98" s="14" t="s">
        <v>81</v>
      </c>
      <c r="D98" s="20">
        <v>4602329.76</v>
      </c>
      <c r="E98" s="9">
        <f t="shared" si="5"/>
        <v>-262123.58000000007</v>
      </c>
      <c r="F98" s="20">
        <v>4602329.76</v>
      </c>
      <c r="G98" s="20">
        <v>4340206.18</v>
      </c>
      <c r="H98" s="2"/>
    </row>
    <row r="99" spans="1:8" ht="24" customHeight="1" outlineLevel="5" x14ac:dyDescent="0.25">
      <c r="A99" s="15" t="s">
        <v>317</v>
      </c>
      <c r="B99" s="30" t="s">
        <v>320</v>
      </c>
      <c r="C99" s="27" t="s">
        <v>308</v>
      </c>
      <c r="D99" s="20">
        <f>D100</f>
        <v>234000</v>
      </c>
      <c r="E99" s="9">
        <f t="shared" si="5"/>
        <v>-69539.329999999987</v>
      </c>
      <c r="F99" s="20">
        <f>F100</f>
        <v>234000</v>
      </c>
      <c r="G99" s="20">
        <f>G100</f>
        <v>164460.67000000001</v>
      </c>
      <c r="H99" s="2"/>
    </row>
    <row r="100" spans="1:8" ht="20.25" customHeight="1" outlineLevel="5" x14ac:dyDescent="0.25">
      <c r="A100" s="19" t="s">
        <v>78</v>
      </c>
      <c r="B100" s="30" t="s">
        <v>320</v>
      </c>
      <c r="C100" s="27" t="s">
        <v>79</v>
      </c>
      <c r="D100" s="20">
        <f>D101</f>
        <v>234000</v>
      </c>
      <c r="E100" s="9">
        <f t="shared" si="5"/>
        <v>-69539.329999999987</v>
      </c>
      <c r="F100" s="20">
        <f>F101</f>
        <v>234000</v>
      </c>
      <c r="G100" s="20">
        <f>G101</f>
        <v>164460.67000000001</v>
      </c>
      <c r="H100" s="2"/>
    </row>
    <row r="101" spans="1:8" ht="21.75" customHeight="1" outlineLevel="5" x14ac:dyDescent="0.25">
      <c r="A101" s="19" t="s">
        <v>80</v>
      </c>
      <c r="B101" s="30" t="s">
        <v>320</v>
      </c>
      <c r="C101" s="27" t="s">
        <v>81</v>
      </c>
      <c r="D101" s="20">
        <v>234000</v>
      </c>
      <c r="E101" s="9">
        <f t="shared" si="5"/>
        <v>-69539.329999999987</v>
      </c>
      <c r="F101" s="20">
        <v>234000</v>
      </c>
      <c r="G101" s="20">
        <v>164460.67000000001</v>
      </c>
      <c r="H101" s="2"/>
    </row>
    <row r="102" spans="1:8" ht="33" customHeight="1" outlineLevel="1" x14ac:dyDescent="0.25">
      <c r="A102" s="21" t="s">
        <v>86</v>
      </c>
      <c r="B102" s="22" t="s">
        <v>87</v>
      </c>
      <c r="C102" s="22"/>
      <c r="D102" s="20">
        <f>D103</f>
        <v>1883490</v>
      </c>
      <c r="E102" s="9">
        <f t="shared" si="5"/>
        <v>0</v>
      </c>
      <c r="F102" s="20">
        <f t="shared" ref="F102:G105" si="7">F103</f>
        <v>1883490</v>
      </c>
      <c r="G102" s="20">
        <f t="shared" si="7"/>
        <v>1883490</v>
      </c>
      <c r="H102" s="2"/>
    </row>
    <row r="103" spans="1:8" outlineLevel="2" x14ac:dyDescent="0.25">
      <c r="A103" s="21" t="s">
        <v>88</v>
      </c>
      <c r="B103" s="22" t="s">
        <v>89</v>
      </c>
      <c r="C103" s="22"/>
      <c r="D103" s="20">
        <f>D104</f>
        <v>1883490</v>
      </c>
      <c r="E103" s="9">
        <f t="shared" si="5"/>
        <v>0</v>
      </c>
      <c r="F103" s="20">
        <f t="shared" si="7"/>
        <v>1883490</v>
      </c>
      <c r="G103" s="20">
        <f t="shared" si="7"/>
        <v>1883490</v>
      </c>
      <c r="H103" s="2"/>
    </row>
    <row r="104" spans="1:8" ht="21" customHeight="1" outlineLevel="3" x14ac:dyDescent="0.25">
      <c r="A104" s="21" t="s">
        <v>90</v>
      </c>
      <c r="B104" s="22" t="s">
        <v>91</v>
      </c>
      <c r="C104" s="22"/>
      <c r="D104" s="20">
        <f>D105</f>
        <v>1883490</v>
      </c>
      <c r="E104" s="9">
        <f t="shared" si="5"/>
        <v>0</v>
      </c>
      <c r="F104" s="20">
        <f t="shared" si="7"/>
        <v>1883490</v>
      </c>
      <c r="G104" s="20">
        <f t="shared" si="7"/>
        <v>1883490</v>
      </c>
      <c r="H104" s="2"/>
    </row>
    <row r="105" spans="1:8" ht="20.25" customHeight="1" outlineLevel="4" x14ac:dyDescent="0.25">
      <c r="A105" s="21" t="s">
        <v>44</v>
      </c>
      <c r="B105" s="22" t="s">
        <v>91</v>
      </c>
      <c r="C105" s="22" t="s">
        <v>45</v>
      </c>
      <c r="D105" s="20">
        <f>D106</f>
        <v>1883490</v>
      </c>
      <c r="E105" s="9">
        <f t="shared" si="5"/>
        <v>0</v>
      </c>
      <c r="F105" s="20">
        <f t="shared" si="7"/>
        <v>1883490</v>
      </c>
      <c r="G105" s="20">
        <f t="shared" si="7"/>
        <v>1883490</v>
      </c>
      <c r="H105" s="2"/>
    </row>
    <row r="106" spans="1:8" ht="18" customHeight="1" outlineLevel="5" x14ac:dyDescent="0.25">
      <c r="A106" s="21" t="s">
        <v>46</v>
      </c>
      <c r="B106" s="22" t="s">
        <v>91</v>
      </c>
      <c r="C106" s="22" t="s">
        <v>47</v>
      </c>
      <c r="D106" s="20">
        <v>1883490</v>
      </c>
      <c r="E106" s="9">
        <f t="shared" si="5"/>
        <v>0</v>
      </c>
      <c r="F106" s="20">
        <v>1883490</v>
      </c>
      <c r="G106" s="20">
        <v>1883490</v>
      </c>
      <c r="H106" s="2"/>
    </row>
    <row r="107" spans="1:8" ht="18" customHeight="1" outlineLevel="1" x14ac:dyDescent="0.25">
      <c r="A107" s="21" t="s">
        <v>328</v>
      </c>
      <c r="B107" s="22" t="s">
        <v>287</v>
      </c>
      <c r="C107" s="22"/>
      <c r="D107" s="20">
        <f>D108</f>
        <v>60216000</v>
      </c>
      <c r="E107" s="9">
        <f t="shared" si="5"/>
        <v>0</v>
      </c>
      <c r="F107" s="20">
        <f>F108</f>
        <v>60216000</v>
      </c>
      <c r="G107" s="20">
        <f>G108</f>
        <v>60216000</v>
      </c>
      <c r="H107" s="2"/>
    </row>
    <row r="108" spans="1:8" ht="22.5" customHeight="1" outlineLevel="2" x14ac:dyDescent="0.25">
      <c r="A108" s="21" t="s">
        <v>285</v>
      </c>
      <c r="B108" s="22" t="s">
        <v>288</v>
      </c>
      <c r="C108" s="22"/>
      <c r="D108" s="20">
        <f>D109+D112</f>
        <v>60216000</v>
      </c>
      <c r="E108" s="9">
        <f t="shared" si="5"/>
        <v>0</v>
      </c>
      <c r="F108" s="20">
        <f>F109+F112</f>
        <v>60216000</v>
      </c>
      <c r="G108" s="20">
        <f>G109+G112</f>
        <v>60216000</v>
      </c>
      <c r="H108" s="2"/>
    </row>
    <row r="109" spans="1:8" outlineLevel="3" x14ac:dyDescent="0.25">
      <c r="A109" s="21" t="s">
        <v>286</v>
      </c>
      <c r="B109" s="22" t="s">
        <v>289</v>
      </c>
      <c r="C109" s="22"/>
      <c r="D109" s="20">
        <f>D110</f>
        <v>28095055.620000001</v>
      </c>
      <c r="E109" s="9">
        <f t="shared" si="5"/>
        <v>0</v>
      </c>
      <c r="F109" s="20">
        <f>F110</f>
        <v>28095055.620000001</v>
      </c>
      <c r="G109" s="20">
        <f>G110</f>
        <v>28095055.620000001</v>
      </c>
      <c r="H109" s="2"/>
    </row>
    <row r="110" spans="1:8" ht="26.25" customHeight="1" outlineLevel="4" x14ac:dyDescent="0.25">
      <c r="A110" s="21" t="s">
        <v>262</v>
      </c>
      <c r="B110" s="22" t="s">
        <v>289</v>
      </c>
      <c r="C110" s="22" t="s">
        <v>263</v>
      </c>
      <c r="D110" s="20">
        <f>D111</f>
        <v>28095055.620000001</v>
      </c>
      <c r="E110" s="9">
        <f t="shared" si="5"/>
        <v>0</v>
      </c>
      <c r="F110" s="20">
        <f>F111</f>
        <v>28095055.620000001</v>
      </c>
      <c r="G110" s="20">
        <f>G111</f>
        <v>28095055.620000001</v>
      </c>
      <c r="H110" s="2"/>
    </row>
    <row r="111" spans="1:8" ht="22.5" customHeight="1" outlineLevel="5" x14ac:dyDescent="0.25">
      <c r="A111" s="21" t="s">
        <v>264</v>
      </c>
      <c r="B111" s="22" t="s">
        <v>289</v>
      </c>
      <c r="C111" s="22" t="s">
        <v>265</v>
      </c>
      <c r="D111" s="20">
        <v>28095055.620000001</v>
      </c>
      <c r="E111" s="9">
        <f t="shared" si="5"/>
        <v>0</v>
      </c>
      <c r="F111" s="20">
        <v>28095055.620000001</v>
      </c>
      <c r="G111" s="20">
        <v>28095055.620000001</v>
      </c>
      <c r="H111" s="2"/>
    </row>
    <row r="112" spans="1:8" ht="19.5" customHeight="1" outlineLevel="5" x14ac:dyDescent="0.25">
      <c r="A112" s="21" t="s">
        <v>323</v>
      </c>
      <c r="B112" s="22" t="s">
        <v>325</v>
      </c>
      <c r="C112" s="22"/>
      <c r="D112" s="20">
        <f>D113</f>
        <v>32120944.379999999</v>
      </c>
      <c r="E112" s="9">
        <f t="shared" si="5"/>
        <v>0</v>
      </c>
      <c r="F112" s="20">
        <f>F113</f>
        <v>32120944.379999999</v>
      </c>
      <c r="G112" s="20">
        <f>G113</f>
        <v>32120944.379999999</v>
      </c>
      <c r="H112" s="2"/>
    </row>
    <row r="113" spans="1:8" ht="24.75" customHeight="1" outlineLevel="5" x14ac:dyDescent="0.25">
      <c r="A113" s="21" t="s">
        <v>262</v>
      </c>
      <c r="B113" s="22" t="s">
        <v>325</v>
      </c>
      <c r="C113" s="22" t="s">
        <v>263</v>
      </c>
      <c r="D113" s="20">
        <f>D114</f>
        <v>32120944.379999999</v>
      </c>
      <c r="E113" s="9">
        <f t="shared" si="5"/>
        <v>0</v>
      </c>
      <c r="F113" s="20">
        <f>F114</f>
        <v>32120944.379999999</v>
      </c>
      <c r="G113" s="20">
        <f>G114</f>
        <v>32120944.379999999</v>
      </c>
      <c r="H113" s="2"/>
    </row>
    <row r="114" spans="1:8" ht="18" customHeight="1" outlineLevel="5" x14ac:dyDescent="0.25">
      <c r="A114" s="21" t="s">
        <v>324</v>
      </c>
      <c r="B114" s="22" t="s">
        <v>325</v>
      </c>
      <c r="C114" s="22" t="s">
        <v>326</v>
      </c>
      <c r="D114" s="20">
        <v>32120944.379999999</v>
      </c>
      <c r="E114" s="9">
        <f t="shared" si="5"/>
        <v>0</v>
      </c>
      <c r="F114" s="20">
        <v>32120944.379999999</v>
      </c>
      <c r="G114" s="20">
        <v>32120944.379999999</v>
      </c>
      <c r="H114" s="2"/>
    </row>
    <row r="115" spans="1:8" ht="35.25" customHeight="1" x14ac:dyDescent="0.25">
      <c r="A115" s="31" t="s">
        <v>92</v>
      </c>
      <c r="B115" s="32" t="s">
        <v>93</v>
      </c>
      <c r="C115" s="32"/>
      <c r="D115" s="33">
        <f>D116</f>
        <v>836069.6</v>
      </c>
      <c r="E115" s="9">
        <f t="shared" si="5"/>
        <v>-148384.09999999998</v>
      </c>
      <c r="F115" s="33">
        <f>F116</f>
        <v>836069.6</v>
      </c>
      <c r="G115" s="33">
        <f>G116</f>
        <v>687685.5</v>
      </c>
      <c r="H115" s="2"/>
    </row>
    <row r="116" spans="1:8" ht="35.25" customHeight="1" outlineLevel="1" x14ac:dyDescent="0.25">
      <c r="A116" s="21" t="s">
        <v>94</v>
      </c>
      <c r="B116" s="22" t="s">
        <v>95</v>
      </c>
      <c r="C116" s="22"/>
      <c r="D116" s="20">
        <f>D117+D123+D127+D131</f>
        <v>836069.6</v>
      </c>
      <c r="E116" s="9">
        <f t="shared" si="5"/>
        <v>-148384.09999999998</v>
      </c>
      <c r="F116" s="20">
        <f>F117+F123+F127+F131</f>
        <v>836069.6</v>
      </c>
      <c r="G116" s="20">
        <f>G117+G123+G127+G131</f>
        <v>687685.5</v>
      </c>
      <c r="H116" s="2"/>
    </row>
    <row r="117" spans="1:8" outlineLevel="2" x14ac:dyDescent="0.25">
      <c r="A117" s="21" t="s">
        <v>96</v>
      </c>
      <c r="B117" s="22" t="s">
        <v>97</v>
      </c>
      <c r="C117" s="22"/>
      <c r="D117" s="20">
        <f>D118</f>
        <v>150000</v>
      </c>
      <c r="E117" s="9">
        <f t="shared" si="5"/>
        <v>-111304.5</v>
      </c>
      <c r="F117" s="20">
        <f>F118</f>
        <v>150000</v>
      </c>
      <c r="G117" s="20">
        <f>G118</f>
        <v>38695.5</v>
      </c>
      <c r="H117" s="2"/>
    </row>
    <row r="118" spans="1:8" ht="21" customHeight="1" outlineLevel="3" x14ac:dyDescent="0.25">
      <c r="A118" s="21" t="s">
        <v>98</v>
      </c>
      <c r="B118" s="22" t="s">
        <v>99</v>
      </c>
      <c r="C118" s="22"/>
      <c r="D118" s="20">
        <f>D119+D121</f>
        <v>150000</v>
      </c>
      <c r="E118" s="9">
        <f t="shared" si="5"/>
        <v>-111304.5</v>
      </c>
      <c r="F118" s="20">
        <f>F119+F121</f>
        <v>150000</v>
      </c>
      <c r="G118" s="20">
        <f>G119+G121</f>
        <v>38695.5</v>
      </c>
      <c r="H118" s="2"/>
    </row>
    <row r="119" spans="1:8" outlineLevel="4" x14ac:dyDescent="0.25">
      <c r="A119" s="34" t="s">
        <v>11</v>
      </c>
      <c r="B119" s="35" t="s">
        <v>99</v>
      </c>
      <c r="C119" s="35" t="s">
        <v>12</v>
      </c>
      <c r="D119" s="36">
        <f>D120</f>
        <v>140000</v>
      </c>
      <c r="E119" s="9">
        <f t="shared" si="5"/>
        <v>-101304.5</v>
      </c>
      <c r="F119" s="36">
        <f>F120</f>
        <v>140000</v>
      </c>
      <c r="G119" s="36">
        <f>G120</f>
        <v>38695.5</v>
      </c>
      <c r="H119" s="2"/>
    </row>
    <row r="120" spans="1:8" outlineLevel="5" x14ac:dyDescent="0.25">
      <c r="A120" s="10" t="s">
        <v>13</v>
      </c>
      <c r="B120" s="11" t="s">
        <v>99</v>
      </c>
      <c r="C120" s="11" t="s">
        <v>14</v>
      </c>
      <c r="D120" s="12">
        <v>140000</v>
      </c>
      <c r="E120" s="9">
        <f t="shared" si="5"/>
        <v>-101304.5</v>
      </c>
      <c r="F120" s="12">
        <v>140000</v>
      </c>
      <c r="G120" s="12">
        <v>38695.5</v>
      </c>
      <c r="H120" s="2"/>
    </row>
    <row r="121" spans="1:8" ht="18" customHeight="1" outlineLevel="5" x14ac:dyDescent="0.25">
      <c r="A121" s="21" t="s">
        <v>44</v>
      </c>
      <c r="B121" s="11" t="s">
        <v>99</v>
      </c>
      <c r="C121" s="11" t="s">
        <v>45</v>
      </c>
      <c r="D121" s="12">
        <f>D122</f>
        <v>10000</v>
      </c>
      <c r="E121" s="9">
        <f t="shared" si="5"/>
        <v>-10000</v>
      </c>
      <c r="F121" s="12">
        <f>F122</f>
        <v>10000</v>
      </c>
      <c r="G121" s="12">
        <f>G122</f>
        <v>0</v>
      </c>
      <c r="H121" s="2"/>
    </row>
    <row r="122" spans="1:8" ht="20.25" customHeight="1" outlineLevel="5" x14ac:dyDescent="0.25">
      <c r="A122" s="21" t="s">
        <v>46</v>
      </c>
      <c r="B122" s="11" t="s">
        <v>99</v>
      </c>
      <c r="C122" s="11" t="s">
        <v>47</v>
      </c>
      <c r="D122" s="12">
        <v>10000</v>
      </c>
      <c r="E122" s="9">
        <f t="shared" si="5"/>
        <v>-10000</v>
      </c>
      <c r="F122" s="12">
        <v>10000</v>
      </c>
      <c r="G122" s="12">
        <v>0</v>
      </c>
      <c r="H122" s="2"/>
    </row>
    <row r="123" spans="1:8" ht="18.75" customHeight="1" outlineLevel="2" x14ac:dyDescent="0.25">
      <c r="A123" s="10" t="s">
        <v>100</v>
      </c>
      <c r="B123" s="11" t="s">
        <v>101</v>
      </c>
      <c r="C123" s="11"/>
      <c r="D123" s="12">
        <f>D124</f>
        <v>25000</v>
      </c>
      <c r="E123" s="9">
        <f t="shared" si="5"/>
        <v>-20510</v>
      </c>
      <c r="F123" s="12">
        <f t="shared" ref="F123:G125" si="8">F124</f>
        <v>25000</v>
      </c>
      <c r="G123" s="12">
        <f t="shared" si="8"/>
        <v>4490</v>
      </c>
      <c r="H123" s="2"/>
    </row>
    <row r="124" spans="1:8" ht="21.75" customHeight="1" outlineLevel="3" x14ac:dyDescent="0.25">
      <c r="A124" s="10" t="s">
        <v>102</v>
      </c>
      <c r="B124" s="11" t="s">
        <v>103</v>
      </c>
      <c r="C124" s="11"/>
      <c r="D124" s="12">
        <f>D125</f>
        <v>25000</v>
      </c>
      <c r="E124" s="9">
        <f t="shared" si="5"/>
        <v>-20510</v>
      </c>
      <c r="F124" s="12">
        <f t="shared" si="8"/>
        <v>25000</v>
      </c>
      <c r="G124" s="12">
        <f t="shared" si="8"/>
        <v>4490</v>
      </c>
      <c r="H124" s="2"/>
    </row>
    <row r="125" spans="1:8" outlineLevel="4" x14ac:dyDescent="0.25">
      <c r="A125" s="10" t="s">
        <v>11</v>
      </c>
      <c r="B125" s="11" t="s">
        <v>103</v>
      </c>
      <c r="C125" s="11" t="s">
        <v>12</v>
      </c>
      <c r="D125" s="12">
        <f>D126</f>
        <v>25000</v>
      </c>
      <c r="E125" s="9">
        <f t="shared" si="5"/>
        <v>-20510</v>
      </c>
      <c r="F125" s="12">
        <f t="shared" si="8"/>
        <v>25000</v>
      </c>
      <c r="G125" s="12">
        <f t="shared" si="8"/>
        <v>4490</v>
      </c>
      <c r="H125" s="2"/>
    </row>
    <row r="126" spans="1:8" outlineLevel="5" x14ac:dyDescent="0.25">
      <c r="A126" s="10" t="s">
        <v>13</v>
      </c>
      <c r="B126" s="11" t="s">
        <v>103</v>
      </c>
      <c r="C126" s="11" t="s">
        <v>14</v>
      </c>
      <c r="D126" s="12">
        <v>25000</v>
      </c>
      <c r="E126" s="9">
        <f t="shared" si="5"/>
        <v>-20510</v>
      </c>
      <c r="F126" s="12">
        <v>25000</v>
      </c>
      <c r="G126" s="12">
        <v>4490</v>
      </c>
      <c r="H126" s="2"/>
    </row>
    <row r="127" spans="1:8" outlineLevel="2" x14ac:dyDescent="0.25">
      <c r="A127" s="10" t="s">
        <v>104</v>
      </c>
      <c r="B127" s="11" t="s">
        <v>105</v>
      </c>
      <c r="C127" s="11"/>
      <c r="D127" s="12">
        <f>D128</f>
        <v>411069.6</v>
      </c>
      <c r="E127" s="9">
        <f t="shared" si="5"/>
        <v>-16069.599999999977</v>
      </c>
      <c r="F127" s="12">
        <f t="shared" ref="F127:G129" si="9">F128</f>
        <v>411069.6</v>
      </c>
      <c r="G127" s="12">
        <f t="shared" si="9"/>
        <v>395000</v>
      </c>
      <c r="H127" s="2"/>
    </row>
    <row r="128" spans="1:8" ht="19.5" customHeight="1" outlineLevel="3" x14ac:dyDescent="0.25">
      <c r="A128" s="10" t="s">
        <v>106</v>
      </c>
      <c r="B128" s="11" t="s">
        <v>107</v>
      </c>
      <c r="C128" s="11"/>
      <c r="D128" s="12">
        <f>D129</f>
        <v>411069.6</v>
      </c>
      <c r="E128" s="9">
        <f t="shared" si="5"/>
        <v>-16069.599999999977</v>
      </c>
      <c r="F128" s="12">
        <f t="shared" si="9"/>
        <v>411069.6</v>
      </c>
      <c r="G128" s="12">
        <f t="shared" si="9"/>
        <v>395000</v>
      </c>
      <c r="H128" s="2"/>
    </row>
    <row r="129" spans="1:8" outlineLevel="4" x14ac:dyDescent="0.25">
      <c r="A129" s="10" t="s">
        <v>11</v>
      </c>
      <c r="B129" s="11" t="s">
        <v>107</v>
      </c>
      <c r="C129" s="11" t="s">
        <v>12</v>
      </c>
      <c r="D129" s="12">
        <f>D130</f>
        <v>411069.6</v>
      </c>
      <c r="E129" s="9">
        <f t="shared" si="5"/>
        <v>-16069.599999999977</v>
      </c>
      <c r="F129" s="12">
        <f t="shared" si="9"/>
        <v>411069.6</v>
      </c>
      <c r="G129" s="12">
        <f t="shared" si="9"/>
        <v>395000</v>
      </c>
      <c r="H129" s="2"/>
    </row>
    <row r="130" spans="1:8" outlineLevel="5" x14ac:dyDescent="0.25">
      <c r="A130" s="10" t="s">
        <v>13</v>
      </c>
      <c r="B130" s="11" t="s">
        <v>107</v>
      </c>
      <c r="C130" s="11" t="s">
        <v>14</v>
      </c>
      <c r="D130" s="12">
        <v>411069.6</v>
      </c>
      <c r="E130" s="9">
        <f t="shared" si="5"/>
        <v>-16069.599999999977</v>
      </c>
      <c r="F130" s="12">
        <v>411069.6</v>
      </c>
      <c r="G130" s="12">
        <v>395000</v>
      </c>
      <c r="H130" s="2"/>
    </row>
    <row r="131" spans="1:8" outlineLevel="2" x14ac:dyDescent="0.25">
      <c r="A131" s="10" t="s">
        <v>108</v>
      </c>
      <c r="B131" s="11" t="s">
        <v>109</v>
      </c>
      <c r="C131" s="11"/>
      <c r="D131" s="12">
        <f>D132</f>
        <v>250000</v>
      </c>
      <c r="E131" s="9">
        <f t="shared" si="5"/>
        <v>-500</v>
      </c>
      <c r="F131" s="12">
        <f t="shared" ref="F131:G133" si="10">F132</f>
        <v>250000</v>
      </c>
      <c r="G131" s="12">
        <f t="shared" si="10"/>
        <v>249500</v>
      </c>
      <c r="H131" s="2"/>
    </row>
    <row r="132" spans="1:8" outlineLevel="3" x14ac:dyDescent="0.25">
      <c r="A132" s="10" t="s">
        <v>110</v>
      </c>
      <c r="B132" s="11" t="s">
        <v>111</v>
      </c>
      <c r="C132" s="11"/>
      <c r="D132" s="12">
        <f>D133</f>
        <v>250000</v>
      </c>
      <c r="E132" s="9">
        <f t="shared" si="5"/>
        <v>-500</v>
      </c>
      <c r="F132" s="12">
        <f t="shared" si="10"/>
        <v>250000</v>
      </c>
      <c r="G132" s="12">
        <f t="shared" si="10"/>
        <v>249500</v>
      </c>
      <c r="H132" s="2"/>
    </row>
    <row r="133" spans="1:8" outlineLevel="4" x14ac:dyDescent="0.25">
      <c r="A133" s="10" t="s">
        <v>11</v>
      </c>
      <c r="B133" s="11" t="s">
        <v>111</v>
      </c>
      <c r="C133" s="11" t="s">
        <v>12</v>
      </c>
      <c r="D133" s="12">
        <f>D134</f>
        <v>250000</v>
      </c>
      <c r="E133" s="9">
        <f t="shared" si="5"/>
        <v>-500</v>
      </c>
      <c r="F133" s="12">
        <f t="shared" si="10"/>
        <v>250000</v>
      </c>
      <c r="G133" s="12">
        <f t="shared" si="10"/>
        <v>249500</v>
      </c>
      <c r="H133" s="2"/>
    </row>
    <row r="134" spans="1:8" outlineLevel="5" x14ac:dyDescent="0.25">
      <c r="A134" s="10" t="s">
        <v>13</v>
      </c>
      <c r="B134" s="11" t="s">
        <v>111</v>
      </c>
      <c r="C134" s="11" t="s">
        <v>14</v>
      </c>
      <c r="D134" s="12">
        <v>250000</v>
      </c>
      <c r="E134" s="9">
        <f t="shared" si="5"/>
        <v>-500</v>
      </c>
      <c r="F134" s="12">
        <v>250000</v>
      </c>
      <c r="G134" s="12">
        <v>249500</v>
      </c>
      <c r="H134" s="2"/>
    </row>
    <row r="135" spans="1:8" x14ac:dyDescent="0.25">
      <c r="A135" s="6" t="s">
        <v>112</v>
      </c>
      <c r="B135" s="7" t="s">
        <v>113</v>
      </c>
      <c r="C135" s="7"/>
      <c r="D135" s="8">
        <f>D136+D147+D151+D155</f>
        <v>20639350</v>
      </c>
      <c r="E135" s="9">
        <f t="shared" si="5"/>
        <v>-372924.08000000194</v>
      </c>
      <c r="F135" s="8">
        <f>F136+F147+F151+F155</f>
        <v>20639350</v>
      </c>
      <c r="G135" s="8">
        <f>G136+G147+G151+G155</f>
        <v>20266425.919999998</v>
      </c>
      <c r="H135" s="2"/>
    </row>
    <row r="136" spans="1:8" ht="30" outlineLevel="2" x14ac:dyDescent="0.25">
      <c r="A136" s="10" t="s">
        <v>114</v>
      </c>
      <c r="B136" s="11" t="s">
        <v>115</v>
      </c>
      <c r="C136" s="11"/>
      <c r="D136" s="12">
        <f>D137+D144</f>
        <v>17168981.759999998</v>
      </c>
      <c r="E136" s="9">
        <f t="shared" si="5"/>
        <v>-361423.1099999994</v>
      </c>
      <c r="F136" s="12">
        <f>F137+F144</f>
        <v>17168981.759999998</v>
      </c>
      <c r="G136" s="12">
        <f>G137+G144</f>
        <v>16807558.649999999</v>
      </c>
      <c r="H136" s="2"/>
    </row>
    <row r="137" spans="1:8" ht="19.5" customHeight="1" outlineLevel="3" x14ac:dyDescent="0.25">
      <c r="A137" s="10" t="s">
        <v>116</v>
      </c>
      <c r="B137" s="11" t="s">
        <v>117</v>
      </c>
      <c r="C137" s="11"/>
      <c r="D137" s="12">
        <f>D138+D140+D142</f>
        <v>15667981.759999998</v>
      </c>
      <c r="E137" s="9">
        <f t="shared" si="5"/>
        <v>-294989.26999999769</v>
      </c>
      <c r="F137" s="12">
        <f>F138+F140+F142</f>
        <v>15667981.759999998</v>
      </c>
      <c r="G137" s="12">
        <f>G138+G140+G142</f>
        <v>15372992.49</v>
      </c>
      <c r="H137" s="2"/>
    </row>
    <row r="138" spans="1:8" ht="48" customHeight="1" outlineLevel="4" x14ac:dyDescent="0.25">
      <c r="A138" s="10" t="s">
        <v>54</v>
      </c>
      <c r="B138" s="11" t="s">
        <v>117</v>
      </c>
      <c r="C138" s="11" t="s">
        <v>55</v>
      </c>
      <c r="D138" s="12">
        <f>D139</f>
        <v>13334999.539999999</v>
      </c>
      <c r="E138" s="9">
        <f t="shared" si="5"/>
        <v>-236376.20999999903</v>
      </c>
      <c r="F138" s="12">
        <f>F139</f>
        <v>13334999.539999999</v>
      </c>
      <c r="G138" s="12">
        <f>G139</f>
        <v>13098623.33</v>
      </c>
      <c r="H138" s="2"/>
    </row>
    <row r="139" spans="1:8" ht="18" customHeight="1" outlineLevel="5" x14ac:dyDescent="0.25">
      <c r="A139" s="10" t="s">
        <v>56</v>
      </c>
      <c r="B139" s="11" t="s">
        <v>117</v>
      </c>
      <c r="C139" s="11" t="s">
        <v>57</v>
      </c>
      <c r="D139" s="12">
        <v>13334999.539999999</v>
      </c>
      <c r="E139" s="9">
        <f t="shared" si="5"/>
        <v>-236376.20999999903</v>
      </c>
      <c r="F139" s="12">
        <v>13334999.539999999</v>
      </c>
      <c r="G139" s="12">
        <v>13098623.33</v>
      </c>
      <c r="H139" s="2"/>
    </row>
    <row r="140" spans="1:8" outlineLevel="4" x14ac:dyDescent="0.25">
      <c r="A140" s="10" t="s">
        <v>11</v>
      </c>
      <c r="B140" s="11" t="s">
        <v>117</v>
      </c>
      <c r="C140" s="11" t="s">
        <v>12</v>
      </c>
      <c r="D140" s="12">
        <f>D141</f>
        <v>2330691.2799999998</v>
      </c>
      <c r="E140" s="9">
        <f t="shared" si="5"/>
        <v>-56613.05999999959</v>
      </c>
      <c r="F140" s="12">
        <f>F141</f>
        <v>2330691.2799999998</v>
      </c>
      <c r="G140" s="12">
        <f>G141</f>
        <v>2274078.2200000002</v>
      </c>
      <c r="H140" s="2"/>
    </row>
    <row r="141" spans="1:8" outlineLevel="5" x14ac:dyDescent="0.25">
      <c r="A141" s="10" t="s">
        <v>13</v>
      </c>
      <c r="B141" s="11" t="s">
        <v>117</v>
      </c>
      <c r="C141" s="11" t="s">
        <v>14</v>
      </c>
      <c r="D141" s="12">
        <v>2330691.2799999998</v>
      </c>
      <c r="E141" s="9">
        <f t="shared" si="5"/>
        <v>-56613.05999999959</v>
      </c>
      <c r="F141" s="12">
        <v>2330691.2799999998</v>
      </c>
      <c r="G141" s="12">
        <v>2274078.2200000002</v>
      </c>
      <c r="H141" s="2"/>
    </row>
    <row r="142" spans="1:8" ht="17.25" customHeight="1" outlineLevel="4" x14ac:dyDescent="0.25">
      <c r="A142" s="10" t="s">
        <v>29</v>
      </c>
      <c r="B142" s="11" t="s">
        <v>117</v>
      </c>
      <c r="C142" s="11" t="s">
        <v>30</v>
      </c>
      <c r="D142" s="12">
        <f>D143</f>
        <v>2290.94</v>
      </c>
      <c r="E142" s="9">
        <f t="shared" si="5"/>
        <v>-2000</v>
      </c>
      <c r="F142" s="12">
        <f>F143</f>
        <v>2290.94</v>
      </c>
      <c r="G142" s="12">
        <f>G143</f>
        <v>290.94</v>
      </c>
      <c r="H142" s="2"/>
    </row>
    <row r="143" spans="1:8" ht="17.25" customHeight="1" outlineLevel="5" x14ac:dyDescent="0.25">
      <c r="A143" s="10" t="s">
        <v>31</v>
      </c>
      <c r="B143" s="11" t="s">
        <v>117</v>
      </c>
      <c r="C143" s="11" t="s">
        <v>32</v>
      </c>
      <c r="D143" s="12">
        <v>2290.94</v>
      </c>
      <c r="E143" s="9">
        <f t="shared" si="5"/>
        <v>-2000</v>
      </c>
      <c r="F143" s="12">
        <v>2290.94</v>
      </c>
      <c r="G143" s="12">
        <v>290.94</v>
      </c>
      <c r="H143" s="2"/>
    </row>
    <row r="144" spans="1:8" outlineLevel="3" x14ac:dyDescent="0.25">
      <c r="A144" s="10" t="s">
        <v>118</v>
      </c>
      <c r="B144" s="11" t="s">
        <v>119</v>
      </c>
      <c r="C144" s="11"/>
      <c r="D144" s="12">
        <f>D145</f>
        <v>1501000</v>
      </c>
      <c r="E144" s="9">
        <f t="shared" si="5"/>
        <v>-66433.840000000084</v>
      </c>
      <c r="F144" s="12">
        <f>F145</f>
        <v>1501000</v>
      </c>
      <c r="G144" s="12">
        <f>G145</f>
        <v>1434566.16</v>
      </c>
      <c r="H144" s="2"/>
    </row>
    <row r="145" spans="1:8" outlineLevel="4" x14ac:dyDescent="0.25">
      <c r="A145" s="10" t="s">
        <v>11</v>
      </c>
      <c r="B145" s="11" t="s">
        <v>119</v>
      </c>
      <c r="C145" s="11" t="s">
        <v>12</v>
      </c>
      <c r="D145" s="12">
        <f>D146</f>
        <v>1501000</v>
      </c>
      <c r="E145" s="9">
        <f t="shared" si="5"/>
        <v>-66433.840000000084</v>
      </c>
      <c r="F145" s="12">
        <f>F146</f>
        <v>1501000</v>
      </c>
      <c r="G145" s="12">
        <f>G146</f>
        <v>1434566.16</v>
      </c>
      <c r="H145" s="2"/>
    </row>
    <row r="146" spans="1:8" outlineLevel="5" x14ac:dyDescent="0.25">
      <c r="A146" s="10" t="s">
        <v>13</v>
      </c>
      <c r="B146" s="11" t="s">
        <v>119</v>
      </c>
      <c r="C146" s="11" t="s">
        <v>14</v>
      </c>
      <c r="D146" s="12">
        <v>1501000</v>
      </c>
      <c r="E146" s="9">
        <f t="shared" si="5"/>
        <v>-66433.840000000084</v>
      </c>
      <c r="F146" s="12">
        <v>1501000</v>
      </c>
      <c r="G146" s="12">
        <v>1434566.16</v>
      </c>
      <c r="H146" s="2"/>
    </row>
    <row r="147" spans="1:8" ht="21" customHeight="1" outlineLevel="2" x14ac:dyDescent="0.25">
      <c r="A147" s="10" t="s">
        <v>120</v>
      </c>
      <c r="B147" s="11" t="s">
        <v>121</v>
      </c>
      <c r="C147" s="11"/>
      <c r="D147" s="12">
        <f>D148</f>
        <v>1214435.17</v>
      </c>
      <c r="E147" s="9">
        <f t="shared" si="5"/>
        <v>-275.16999999992549</v>
      </c>
      <c r="F147" s="12">
        <f t="shared" ref="F147:G149" si="11">F148</f>
        <v>1214435.17</v>
      </c>
      <c r="G147" s="12">
        <f t="shared" si="11"/>
        <v>1214160</v>
      </c>
      <c r="H147" s="2"/>
    </row>
    <row r="148" spans="1:8" ht="20.25" customHeight="1" outlineLevel="3" x14ac:dyDescent="0.25">
      <c r="A148" s="10" t="s">
        <v>122</v>
      </c>
      <c r="B148" s="11" t="s">
        <v>123</v>
      </c>
      <c r="C148" s="11"/>
      <c r="D148" s="12">
        <f>D149</f>
        <v>1214435.17</v>
      </c>
      <c r="E148" s="9">
        <f t="shared" si="5"/>
        <v>-275.16999999992549</v>
      </c>
      <c r="F148" s="12">
        <f t="shared" si="11"/>
        <v>1214435.17</v>
      </c>
      <c r="G148" s="12">
        <f t="shared" si="11"/>
        <v>1214160</v>
      </c>
      <c r="H148" s="2"/>
    </row>
    <row r="149" spans="1:8" outlineLevel="4" x14ac:dyDescent="0.25">
      <c r="A149" s="10" t="s">
        <v>11</v>
      </c>
      <c r="B149" s="11" t="s">
        <v>123</v>
      </c>
      <c r="C149" s="11" t="s">
        <v>12</v>
      </c>
      <c r="D149" s="12">
        <f>D150</f>
        <v>1214435.17</v>
      </c>
      <c r="E149" s="9">
        <f t="shared" si="5"/>
        <v>-275.16999999992549</v>
      </c>
      <c r="F149" s="12">
        <f t="shared" si="11"/>
        <v>1214435.17</v>
      </c>
      <c r="G149" s="12">
        <f t="shared" si="11"/>
        <v>1214160</v>
      </c>
      <c r="H149" s="2"/>
    </row>
    <row r="150" spans="1:8" outlineLevel="5" x14ac:dyDescent="0.25">
      <c r="A150" s="10" t="s">
        <v>13</v>
      </c>
      <c r="B150" s="11" t="s">
        <v>123</v>
      </c>
      <c r="C150" s="11" t="s">
        <v>14</v>
      </c>
      <c r="D150" s="12">
        <v>1214435.17</v>
      </c>
      <c r="E150" s="9">
        <f t="shared" si="5"/>
        <v>-275.16999999992549</v>
      </c>
      <c r="F150" s="12">
        <v>1214435.17</v>
      </c>
      <c r="G150" s="12">
        <v>1214160</v>
      </c>
      <c r="H150" s="2"/>
    </row>
    <row r="151" spans="1:8" outlineLevel="2" x14ac:dyDescent="0.25">
      <c r="A151" s="10" t="s">
        <v>124</v>
      </c>
      <c r="B151" s="11" t="s">
        <v>125</v>
      </c>
      <c r="C151" s="11"/>
      <c r="D151" s="12">
        <f>D152</f>
        <v>2219933.0699999998</v>
      </c>
      <c r="E151" s="9">
        <f t="shared" si="5"/>
        <v>-11225.799999999814</v>
      </c>
      <c r="F151" s="12">
        <f t="shared" ref="F151:G153" si="12">F152</f>
        <v>2219933.0699999998</v>
      </c>
      <c r="G151" s="12">
        <f t="shared" si="12"/>
        <v>2208707.27</v>
      </c>
      <c r="H151" s="2"/>
    </row>
    <row r="152" spans="1:8" outlineLevel="3" x14ac:dyDescent="0.25">
      <c r="A152" s="10" t="s">
        <v>126</v>
      </c>
      <c r="B152" s="11" t="s">
        <v>127</v>
      </c>
      <c r="C152" s="11"/>
      <c r="D152" s="12">
        <f>D153</f>
        <v>2219933.0699999998</v>
      </c>
      <c r="E152" s="9">
        <f t="shared" si="5"/>
        <v>-11225.799999999814</v>
      </c>
      <c r="F152" s="12">
        <f t="shared" si="12"/>
        <v>2219933.0699999998</v>
      </c>
      <c r="G152" s="12">
        <f t="shared" si="12"/>
        <v>2208707.27</v>
      </c>
      <c r="H152" s="2"/>
    </row>
    <row r="153" spans="1:8" outlineLevel="4" x14ac:dyDescent="0.25">
      <c r="A153" s="10" t="s">
        <v>11</v>
      </c>
      <c r="B153" s="11" t="s">
        <v>127</v>
      </c>
      <c r="C153" s="11" t="s">
        <v>12</v>
      </c>
      <c r="D153" s="12">
        <f>D154</f>
        <v>2219933.0699999998</v>
      </c>
      <c r="E153" s="9">
        <f t="shared" si="5"/>
        <v>-11225.799999999814</v>
      </c>
      <c r="F153" s="12">
        <f t="shared" si="12"/>
        <v>2219933.0699999998</v>
      </c>
      <c r="G153" s="12">
        <f t="shared" si="12"/>
        <v>2208707.27</v>
      </c>
      <c r="H153" s="2"/>
    </row>
    <row r="154" spans="1:8" outlineLevel="5" x14ac:dyDescent="0.25">
      <c r="A154" s="10" t="s">
        <v>13</v>
      </c>
      <c r="B154" s="11" t="s">
        <v>127</v>
      </c>
      <c r="C154" s="11" t="s">
        <v>14</v>
      </c>
      <c r="D154" s="12">
        <v>2219933.0699999998</v>
      </c>
      <c r="E154" s="9">
        <f t="shared" si="5"/>
        <v>-11225.799999999814</v>
      </c>
      <c r="F154" s="12">
        <v>2219933.0699999998</v>
      </c>
      <c r="G154" s="12">
        <v>2208707.27</v>
      </c>
      <c r="H154" s="2"/>
    </row>
    <row r="155" spans="1:8" ht="30" outlineLevel="2" x14ac:dyDescent="0.25">
      <c r="A155" s="10" t="s">
        <v>128</v>
      </c>
      <c r="B155" s="11" t="s">
        <v>129</v>
      </c>
      <c r="C155" s="11"/>
      <c r="D155" s="12">
        <f>D156</f>
        <v>36000</v>
      </c>
      <c r="E155" s="9">
        <f t="shared" si="5"/>
        <v>0</v>
      </c>
      <c r="F155" s="12">
        <f t="shared" ref="F155:G157" si="13">F156</f>
        <v>36000</v>
      </c>
      <c r="G155" s="12">
        <f t="shared" si="13"/>
        <v>36000</v>
      </c>
      <c r="H155" s="2"/>
    </row>
    <row r="156" spans="1:8" outlineLevel="3" x14ac:dyDescent="0.25">
      <c r="A156" s="10" t="s">
        <v>130</v>
      </c>
      <c r="B156" s="11" t="s">
        <v>131</v>
      </c>
      <c r="C156" s="11"/>
      <c r="D156" s="12">
        <f>D157</f>
        <v>36000</v>
      </c>
      <c r="E156" s="9">
        <f t="shared" si="5"/>
        <v>0</v>
      </c>
      <c r="F156" s="12">
        <f t="shared" si="13"/>
        <v>36000</v>
      </c>
      <c r="G156" s="12">
        <f t="shared" si="13"/>
        <v>36000</v>
      </c>
      <c r="H156" s="2"/>
    </row>
    <row r="157" spans="1:8" outlineLevel="4" x14ac:dyDescent="0.25">
      <c r="A157" s="10" t="s">
        <v>11</v>
      </c>
      <c r="B157" s="11" t="s">
        <v>131</v>
      </c>
      <c r="C157" s="11" t="s">
        <v>12</v>
      </c>
      <c r="D157" s="12">
        <f>D158</f>
        <v>36000</v>
      </c>
      <c r="E157" s="9">
        <f t="shared" si="5"/>
        <v>0</v>
      </c>
      <c r="F157" s="12">
        <f t="shared" si="13"/>
        <v>36000</v>
      </c>
      <c r="G157" s="12">
        <f t="shared" si="13"/>
        <v>36000</v>
      </c>
      <c r="H157" s="2"/>
    </row>
    <row r="158" spans="1:8" outlineLevel="5" x14ac:dyDescent="0.25">
      <c r="A158" s="10" t="s">
        <v>13</v>
      </c>
      <c r="B158" s="11" t="s">
        <v>131</v>
      </c>
      <c r="C158" s="11" t="s">
        <v>14</v>
      </c>
      <c r="D158" s="12">
        <v>36000</v>
      </c>
      <c r="E158" s="9">
        <f t="shared" ref="E158:E230" si="14">G158-D158</f>
        <v>0</v>
      </c>
      <c r="F158" s="12">
        <v>36000</v>
      </c>
      <c r="G158" s="12">
        <v>36000</v>
      </c>
      <c r="H158" s="2"/>
    </row>
    <row r="159" spans="1:8" x14ac:dyDescent="0.25">
      <c r="A159" s="6" t="s">
        <v>132</v>
      </c>
      <c r="B159" s="7" t="s">
        <v>133</v>
      </c>
      <c r="C159" s="7"/>
      <c r="D159" s="8">
        <f>D160</f>
        <v>51000</v>
      </c>
      <c r="E159" s="9">
        <f t="shared" si="14"/>
        <v>-42999.97</v>
      </c>
      <c r="F159" s="8">
        <f>F160</f>
        <v>51000</v>
      </c>
      <c r="G159" s="8">
        <f>G160</f>
        <v>8000.03</v>
      </c>
      <c r="H159" s="2"/>
    </row>
    <row r="160" spans="1:8" ht="30" outlineLevel="1" x14ac:dyDescent="0.25">
      <c r="A160" s="10" t="s">
        <v>134</v>
      </c>
      <c r="B160" s="11" t="s">
        <v>135</v>
      </c>
      <c r="C160" s="11"/>
      <c r="D160" s="12">
        <f>D161+D165</f>
        <v>51000</v>
      </c>
      <c r="E160" s="9">
        <f t="shared" si="14"/>
        <v>-42999.97</v>
      </c>
      <c r="F160" s="12">
        <f>F161+F165</f>
        <v>51000</v>
      </c>
      <c r="G160" s="12">
        <f>G161+G165</f>
        <v>8000.03</v>
      </c>
      <c r="H160" s="2"/>
    </row>
    <row r="161" spans="1:8" ht="45" outlineLevel="2" x14ac:dyDescent="0.25">
      <c r="A161" s="10" t="s">
        <v>136</v>
      </c>
      <c r="B161" s="11" t="s">
        <v>137</v>
      </c>
      <c r="C161" s="11"/>
      <c r="D161" s="12">
        <f>D162</f>
        <v>1000</v>
      </c>
      <c r="E161" s="9">
        <f t="shared" si="14"/>
        <v>-999.97</v>
      </c>
      <c r="F161" s="12">
        <f t="shared" ref="F161:G163" si="15">F162</f>
        <v>1000</v>
      </c>
      <c r="G161" s="12">
        <f t="shared" si="15"/>
        <v>0.03</v>
      </c>
      <c r="H161" s="2"/>
    </row>
    <row r="162" spans="1:8" ht="45" outlineLevel="3" x14ac:dyDescent="0.25">
      <c r="A162" s="10" t="s">
        <v>138</v>
      </c>
      <c r="B162" s="11" t="s">
        <v>139</v>
      </c>
      <c r="C162" s="11"/>
      <c r="D162" s="12">
        <f>D163</f>
        <v>1000</v>
      </c>
      <c r="E162" s="9">
        <f t="shared" si="14"/>
        <v>-999.97</v>
      </c>
      <c r="F162" s="12">
        <f t="shared" si="15"/>
        <v>1000</v>
      </c>
      <c r="G162" s="12">
        <f t="shared" si="15"/>
        <v>0.03</v>
      </c>
      <c r="H162" s="2"/>
    </row>
    <row r="163" spans="1:8" outlineLevel="4" x14ac:dyDescent="0.25">
      <c r="A163" s="10" t="s">
        <v>11</v>
      </c>
      <c r="B163" s="11" t="s">
        <v>139</v>
      </c>
      <c r="C163" s="11" t="s">
        <v>12</v>
      </c>
      <c r="D163" s="12">
        <f>D164</f>
        <v>1000</v>
      </c>
      <c r="E163" s="9">
        <f t="shared" si="14"/>
        <v>-999.97</v>
      </c>
      <c r="F163" s="12">
        <f t="shared" si="15"/>
        <v>1000</v>
      </c>
      <c r="G163" s="12">
        <f t="shared" si="15"/>
        <v>0.03</v>
      </c>
      <c r="H163" s="2"/>
    </row>
    <row r="164" spans="1:8" outlineLevel="5" x14ac:dyDescent="0.25">
      <c r="A164" s="10" t="s">
        <v>13</v>
      </c>
      <c r="B164" s="11" t="s">
        <v>139</v>
      </c>
      <c r="C164" s="11" t="s">
        <v>14</v>
      </c>
      <c r="D164" s="12">
        <v>1000</v>
      </c>
      <c r="E164" s="9">
        <f t="shared" si="14"/>
        <v>-999.97</v>
      </c>
      <c r="F164" s="12">
        <v>1000</v>
      </c>
      <c r="G164" s="12">
        <v>0.03</v>
      </c>
      <c r="H164" s="2"/>
    </row>
    <row r="165" spans="1:8" ht="20.25" customHeight="1" outlineLevel="2" x14ac:dyDescent="0.25">
      <c r="A165" s="10" t="s">
        <v>140</v>
      </c>
      <c r="B165" s="11" t="s">
        <v>141</v>
      </c>
      <c r="C165" s="11"/>
      <c r="D165" s="12">
        <f>D166</f>
        <v>50000</v>
      </c>
      <c r="E165" s="9">
        <f t="shared" si="14"/>
        <v>-42000</v>
      </c>
      <c r="F165" s="12">
        <f t="shared" ref="F165:G167" si="16">F166</f>
        <v>50000</v>
      </c>
      <c r="G165" s="12">
        <f t="shared" si="16"/>
        <v>8000</v>
      </c>
      <c r="H165" s="2"/>
    </row>
    <row r="166" spans="1:8" outlineLevel="3" x14ac:dyDescent="0.25">
      <c r="A166" s="10" t="s">
        <v>142</v>
      </c>
      <c r="B166" s="11" t="s">
        <v>143</v>
      </c>
      <c r="C166" s="11"/>
      <c r="D166" s="12">
        <f>D167</f>
        <v>50000</v>
      </c>
      <c r="E166" s="9">
        <f t="shared" si="14"/>
        <v>-42000</v>
      </c>
      <c r="F166" s="12">
        <f t="shared" si="16"/>
        <v>50000</v>
      </c>
      <c r="G166" s="12">
        <f t="shared" si="16"/>
        <v>8000</v>
      </c>
      <c r="H166" s="2"/>
    </row>
    <row r="167" spans="1:8" outlineLevel="4" x14ac:dyDescent="0.25">
      <c r="A167" s="10" t="s">
        <v>11</v>
      </c>
      <c r="B167" s="11" t="s">
        <v>143</v>
      </c>
      <c r="C167" s="11" t="s">
        <v>12</v>
      </c>
      <c r="D167" s="12">
        <f>D168</f>
        <v>50000</v>
      </c>
      <c r="E167" s="9">
        <f t="shared" si="14"/>
        <v>-42000</v>
      </c>
      <c r="F167" s="12">
        <f t="shared" si="16"/>
        <v>50000</v>
      </c>
      <c r="G167" s="12">
        <f t="shared" si="16"/>
        <v>8000</v>
      </c>
      <c r="H167" s="2"/>
    </row>
    <row r="168" spans="1:8" outlineLevel="5" x14ac:dyDescent="0.25">
      <c r="A168" s="10" t="s">
        <v>13</v>
      </c>
      <c r="B168" s="11" t="s">
        <v>143</v>
      </c>
      <c r="C168" s="11" t="s">
        <v>14</v>
      </c>
      <c r="D168" s="12">
        <v>50000</v>
      </c>
      <c r="E168" s="9">
        <f t="shared" si="14"/>
        <v>-42000</v>
      </c>
      <c r="F168" s="12">
        <v>50000</v>
      </c>
      <c r="G168" s="12">
        <v>8000</v>
      </c>
      <c r="H168" s="2"/>
    </row>
    <row r="169" spans="1:8" x14ac:dyDescent="0.25">
      <c r="A169" s="6" t="s">
        <v>144</v>
      </c>
      <c r="B169" s="7" t="s">
        <v>145</v>
      </c>
      <c r="C169" s="7"/>
      <c r="D169" s="8">
        <f>D170+D194</f>
        <v>34308592.140000001</v>
      </c>
      <c r="E169" s="9">
        <f t="shared" si="14"/>
        <v>-2167683.7900000028</v>
      </c>
      <c r="F169" s="8">
        <f>F170+F194</f>
        <v>34308592.140000001</v>
      </c>
      <c r="G169" s="8">
        <f>G170+G194</f>
        <v>32140908.349999998</v>
      </c>
      <c r="H169" s="2"/>
    </row>
    <row r="170" spans="1:8" ht="19.5" customHeight="1" outlineLevel="1" x14ac:dyDescent="0.25">
      <c r="A170" s="10" t="s">
        <v>146</v>
      </c>
      <c r="B170" s="11" t="s">
        <v>147</v>
      </c>
      <c r="C170" s="11"/>
      <c r="D170" s="12">
        <f>D171+D180+D186+D190</f>
        <v>33418592.140000001</v>
      </c>
      <c r="E170" s="9">
        <f t="shared" si="14"/>
        <v>-2106353.7200000025</v>
      </c>
      <c r="F170" s="12">
        <f>F171+F180+F186+F190</f>
        <v>33418592.140000001</v>
      </c>
      <c r="G170" s="12">
        <f>G171+G180+G186+G190</f>
        <v>31312238.419999998</v>
      </c>
      <c r="H170" s="2"/>
    </row>
    <row r="171" spans="1:8" ht="30" outlineLevel="2" x14ac:dyDescent="0.25">
      <c r="A171" s="10" t="s">
        <v>148</v>
      </c>
      <c r="B171" s="11" t="s">
        <v>149</v>
      </c>
      <c r="C171" s="11"/>
      <c r="D171" s="12">
        <f>D172+D177</f>
        <v>28506057.34</v>
      </c>
      <c r="E171" s="9">
        <f t="shared" si="14"/>
        <v>-1798853.0500000007</v>
      </c>
      <c r="F171" s="12">
        <f>F172+F177</f>
        <v>28506057.34</v>
      </c>
      <c r="G171" s="12">
        <f>G172+G177</f>
        <v>26707204.289999999</v>
      </c>
      <c r="H171" s="2"/>
    </row>
    <row r="172" spans="1:8" ht="30" outlineLevel="3" x14ac:dyDescent="0.25">
      <c r="A172" s="10" t="s">
        <v>150</v>
      </c>
      <c r="B172" s="11" t="s">
        <v>151</v>
      </c>
      <c r="C172" s="11"/>
      <c r="D172" s="12">
        <f>D173+D175</f>
        <v>8789350.0500000007</v>
      </c>
      <c r="E172" s="9">
        <f t="shared" si="14"/>
        <v>-788803.87000000104</v>
      </c>
      <c r="F172" s="12">
        <f>F173+F175</f>
        <v>8789350.0500000007</v>
      </c>
      <c r="G172" s="12">
        <f>G173+G175</f>
        <v>8000546.1799999997</v>
      </c>
      <c r="H172" s="2"/>
    </row>
    <row r="173" spans="1:8" outlineLevel="4" x14ac:dyDescent="0.25">
      <c r="A173" s="10" t="s">
        <v>11</v>
      </c>
      <c r="B173" s="11" t="s">
        <v>151</v>
      </c>
      <c r="C173" s="11" t="s">
        <v>12</v>
      </c>
      <c r="D173" s="12">
        <f>D174</f>
        <v>8774350.0500000007</v>
      </c>
      <c r="E173" s="9">
        <f t="shared" si="14"/>
        <v>-788803.87000000104</v>
      </c>
      <c r="F173" s="12">
        <f>F174</f>
        <v>8774350.0500000007</v>
      </c>
      <c r="G173" s="12">
        <f>G174</f>
        <v>7985546.1799999997</v>
      </c>
      <c r="H173" s="2"/>
    </row>
    <row r="174" spans="1:8" outlineLevel="5" x14ac:dyDescent="0.25">
      <c r="A174" s="10" t="s">
        <v>13</v>
      </c>
      <c r="B174" s="11" t="s">
        <v>151</v>
      </c>
      <c r="C174" s="11" t="s">
        <v>14</v>
      </c>
      <c r="D174" s="12">
        <v>8774350.0500000007</v>
      </c>
      <c r="E174" s="9">
        <f t="shared" si="14"/>
        <v>-788803.87000000104</v>
      </c>
      <c r="F174" s="12">
        <v>8774350.0500000007</v>
      </c>
      <c r="G174" s="12">
        <v>7985546.1799999997</v>
      </c>
      <c r="H174" s="2"/>
    </row>
    <row r="175" spans="1:8" outlineLevel="5" x14ac:dyDescent="0.25">
      <c r="A175" s="15" t="s">
        <v>29</v>
      </c>
      <c r="B175" s="11" t="s">
        <v>151</v>
      </c>
      <c r="C175" s="11" t="s">
        <v>30</v>
      </c>
      <c r="D175" s="12">
        <f>D176</f>
        <v>15000</v>
      </c>
      <c r="E175" s="9">
        <f t="shared" si="14"/>
        <v>0</v>
      </c>
      <c r="F175" s="12">
        <f>F176</f>
        <v>15000</v>
      </c>
      <c r="G175" s="12">
        <f>G176</f>
        <v>15000</v>
      </c>
      <c r="H175" s="2"/>
    </row>
    <row r="176" spans="1:8" outlineLevel="5" x14ac:dyDescent="0.25">
      <c r="A176" s="19" t="s">
        <v>314</v>
      </c>
      <c r="B176" s="11" t="s">
        <v>151</v>
      </c>
      <c r="C176" s="11" t="s">
        <v>315</v>
      </c>
      <c r="D176" s="12">
        <v>15000</v>
      </c>
      <c r="E176" s="9">
        <f t="shared" si="14"/>
        <v>0</v>
      </c>
      <c r="F176" s="12">
        <v>15000</v>
      </c>
      <c r="G176" s="12">
        <v>15000</v>
      </c>
      <c r="H176" s="2"/>
    </row>
    <row r="177" spans="1:8" outlineLevel="3" x14ac:dyDescent="0.25">
      <c r="A177" s="10" t="s">
        <v>152</v>
      </c>
      <c r="B177" s="11" t="s">
        <v>153</v>
      </c>
      <c r="C177" s="11"/>
      <c r="D177" s="12">
        <f>D178</f>
        <v>19716707.289999999</v>
      </c>
      <c r="E177" s="9">
        <f t="shared" si="14"/>
        <v>-1010049.1799999997</v>
      </c>
      <c r="F177" s="12">
        <f>F178</f>
        <v>19716707.289999999</v>
      </c>
      <c r="G177" s="12">
        <f>G178</f>
        <v>18706658.109999999</v>
      </c>
      <c r="H177" s="2"/>
    </row>
    <row r="178" spans="1:8" outlineLevel="4" x14ac:dyDescent="0.25">
      <c r="A178" s="10" t="s">
        <v>11</v>
      </c>
      <c r="B178" s="11" t="s">
        <v>153</v>
      </c>
      <c r="C178" s="11" t="s">
        <v>12</v>
      </c>
      <c r="D178" s="12">
        <f>D179</f>
        <v>19716707.289999999</v>
      </c>
      <c r="E178" s="9">
        <f t="shared" si="14"/>
        <v>-1010049.1799999997</v>
      </c>
      <c r="F178" s="12">
        <f>F179</f>
        <v>19716707.289999999</v>
      </c>
      <c r="G178" s="12">
        <f>G179</f>
        <v>18706658.109999999</v>
      </c>
      <c r="H178" s="2"/>
    </row>
    <row r="179" spans="1:8" outlineLevel="5" x14ac:dyDescent="0.25">
      <c r="A179" s="10" t="s">
        <v>13</v>
      </c>
      <c r="B179" s="11" t="s">
        <v>153</v>
      </c>
      <c r="C179" s="11" t="s">
        <v>14</v>
      </c>
      <c r="D179" s="12">
        <v>19716707.289999999</v>
      </c>
      <c r="E179" s="9">
        <f t="shared" si="14"/>
        <v>-1010049.1799999997</v>
      </c>
      <c r="F179" s="12">
        <v>19716707.289999999</v>
      </c>
      <c r="G179" s="12">
        <v>18706658.109999999</v>
      </c>
      <c r="H179" s="2"/>
    </row>
    <row r="180" spans="1:8" ht="30" outlineLevel="2" x14ac:dyDescent="0.25">
      <c r="A180" s="10" t="s">
        <v>154</v>
      </c>
      <c r="B180" s="11" t="s">
        <v>155</v>
      </c>
      <c r="C180" s="11"/>
      <c r="D180" s="12">
        <f>D181</f>
        <v>4912534.8</v>
      </c>
      <c r="E180" s="9">
        <f t="shared" si="14"/>
        <v>-307500.66999999993</v>
      </c>
      <c r="F180" s="12">
        <f>F181</f>
        <v>4912534.8</v>
      </c>
      <c r="G180" s="12">
        <f>G181</f>
        <v>4605034.13</v>
      </c>
      <c r="H180" s="2"/>
    </row>
    <row r="181" spans="1:8" ht="33.75" customHeight="1" outlineLevel="3" x14ac:dyDescent="0.25">
      <c r="A181" s="10" t="s">
        <v>290</v>
      </c>
      <c r="B181" s="11" t="s">
        <v>156</v>
      </c>
      <c r="C181" s="11"/>
      <c r="D181" s="12">
        <f>D182+D184</f>
        <v>4912534.8</v>
      </c>
      <c r="E181" s="9">
        <f t="shared" si="14"/>
        <v>-307500.66999999993</v>
      </c>
      <c r="F181" s="12">
        <f>F182+F184</f>
        <v>4912534.8</v>
      </c>
      <c r="G181" s="12">
        <f>G182+G184</f>
        <v>4605034.13</v>
      </c>
      <c r="H181" s="2"/>
    </row>
    <row r="182" spans="1:8" outlineLevel="4" x14ac:dyDescent="0.25">
      <c r="A182" s="10" t="s">
        <v>11</v>
      </c>
      <c r="B182" s="11" t="s">
        <v>156</v>
      </c>
      <c r="C182" s="11" t="s">
        <v>12</v>
      </c>
      <c r="D182" s="12">
        <f>D183</f>
        <v>4859534.8</v>
      </c>
      <c r="E182" s="9">
        <f t="shared" si="14"/>
        <v>-307500.66999999993</v>
      </c>
      <c r="F182" s="12">
        <f>F183</f>
        <v>4859534.8</v>
      </c>
      <c r="G182" s="12">
        <f>G183</f>
        <v>4552034.13</v>
      </c>
      <c r="H182" s="2"/>
    </row>
    <row r="183" spans="1:8" outlineLevel="5" x14ac:dyDescent="0.25">
      <c r="A183" s="10" t="s">
        <v>13</v>
      </c>
      <c r="B183" s="11" t="s">
        <v>156</v>
      </c>
      <c r="C183" s="11" t="s">
        <v>14</v>
      </c>
      <c r="D183" s="12">
        <v>4859534.8</v>
      </c>
      <c r="E183" s="9">
        <f t="shared" si="14"/>
        <v>-307500.66999999993</v>
      </c>
      <c r="F183" s="12">
        <v>4859534.8</v>
      </c>
      <c r="G183" s="12">
        <v>4552034.13</v>
      </c>
      <c r="H183" s="2"/>
    </row>
    <row r="184" spans="1:8" outlineLevel="5" x14ac:dyDescent="0.25">
      <c r="A184" s="10" t="s">
        <v>29</v>
      </c>
      <c r="B184" s="11" t="s">
        <v>156</v>
      </c>
      <c r="C184" s="11" t="s">
        <v>30</v>
      </c>
      <c r="D184" s="12">
        <f>D185</f>
        <v>53000</v>
      </c>
      <c r="E184" s="9">
        <f t="shared" si="14"/>
        <v>0</v>
      </c>
      <c r="F184" s="12">
        <f>F185</f>
        <v>53000</v>
      </c>
      <c r="G184" s="12">
        <f>G185</f>
        <v>53000</v>
      </c>
      <c r="H184" s="2"/>
    </row>
    <row r="185" spans="1:8" outlineLevel="5" x14ac:dyDescent="0.25">
      <c r="A185" s="10" t="s">
        <v>314</v>
      </c>
      <c r="B185" s="11" t="s">
        <v>156</v>
      </c>
      <c r="C185" s="11" t="s">
        <v>315</v>
      </c>
      <c r="D185" s="12">
        <v>53000</v>
      </c>
      <c r="E185" s="9">
        <f t="shared" si="14"/>
        <v>0</v>
      </c>
      <c r="F185" s="12">
        <v>53000</v>
      </c>
      <c r="G185" s="12">
        <v>53000</v>
      </c>
      <c r="H185" s="2"/>
    </row>
    <row r="186" spans="1:8" hidden="1" outlineLevel="2" x14ac:dyDescent="0.25">
      <c r="A186" s="10" t="s">
        <v>157</v>
      </c>
      <c r="B186" s="11" t="s">
        <v>158</v>
      </c>
      <c r="C186" s="11"/>
      <c r="D186" s="12">
        <f>D187</f>
        <v>0</v>
      </c>
      <c r="E186" s="9">
        <f t="shared" si="14"/>
        <v>0</v>
      </c>
      <c r="F186" s="12">
        <f t="shared" ref="F186:G188" si="17">F187</f>
        <v>0</v>
      </c>
      <c r="G186" s="12">
        <f t="shared" si="17"/>
        <v>0</v>
      </c>
      <c r="H186" s="2"/>
    </row>
    <row r="187" spans="1:8" ht="30" hidden="1" outlineLevel="3" x14ac:dyDescent="0.25">
      <c r="A187" s="10" t="s">
        <v>159</v>
      </c>
      <c r="B187" s="11" t="s">
        <v>160</v>
      </c>
      <c r="C187" s="11"/>
      <c r="D187" s="12">
        <f>D188</f>
        <v>0</v>
      </c>
      <c r="E187" s="9">
        <f t="shared" si="14"/>
        <v>0</v>
      </c>
      <c r="F187" s="12">
        <f t="shared" si="17"/>
        <v>0</v>
      </c>
      <c r="G187" s="12">
        <f t="shared" si="17"/>
        <v>0</v>
      </c>
      <c r="H187" s="2"/>
    </row>
    <row r="188" spans="1:8" hidden="1" outlineLevel="4" x14ac:dyDescent="0.25">
      <c r="A188" s="10" t="s">
        <v>11</v>
      </c>
      <c r="B188" s="11" t="s">
        <v>160</v>
      </c>
      <c r="C188" s="11" t="s">
        <v>12</v>
      </c>
      <c r="D188" s="12">
        <f>D189</f>
        <v>0</v>
      </c>
      <c r="E188" s="9">
        <f t="shared" si="14"/>
        <v>0</v>
      </c>
      <c r="F188" s="12">
        <f t="shared" si="17"/>
        <v>0</v>
      </c>
      <c r="G188" s="12">
        <f t="shared" si="17"/>
        <v>0</v>
      </c>
      <c r="H188" s="2"/>
    </row>
    <row r="189" spans="1:8" hidden="1" outlineLevel="5" x14ac:dyDescent="0.25">
      <c r="A189" s="10" t="s">
        <v>13</v>
      </c>
      <c r="B189" s="11" t="s">
        <v>160</v>
      </c>
      <c r="C189" s="11" t="s">
        <v>14</v>
      </c>
      <c r="D189" s="12">
        <v>0</v>
      </c>
      <c r="E189" s="9">
        <f t="shared" si="14"/>
        <v>0</v>
      </c>
      <c r="F189" s="12">
        <v>0</v>
      </c>
      <c r="G189" s="12">
        <v>0</v>
      </c>
      <c r="H189" s="2"/>
    </row>
    <row r="190" spans="1:8" ht="30" hidden="1" outlineLevel="2" x14ac:dyDescent="0.25">
      <c r="A190" s="10" t="s">
        <v>161</v>
      </c>
      <c r="B190" s="11" t="s">
        <v>162</v>
      </c>
      <c r="C190" s="11"/>
      <c r="D190" s="12">
        <f>D191</f>
        <v>0</v>
      </c>
      <c r="E190" s="9">
        <f t="shared" si="14"/>
        <v>0</v>
      </c>
      <c r="F190" s="12">
        <f t="shared" ref="F190:G192" si="18">F191</f>
        <v>0</v>
      </c>
      <c r="G190" s="12">
        <f t="shared" si="18"/>
        <v>0</v>
      </c>
      <c r="H190" s="2"/>
    </row>
    <row r="191" spans="1:8" hidden="1" outlineLevel="3" x14ac:dyDescent="0.25">
      <c r="A191" s="10" t="s">
        <v>163</v>
      </c>
      <c r="B191" s="11" t="s">
        <v>164</v>
      </c>
      <c r="C191" s="11"/>
      <c r="D191" s="12">
        <f>D192</f>
        <v>0</v>
      </c>
      <c r="E191" s="9">
        <f t="shared" si="14"/>
        <v>0</v>
      </c>
      <c r="F191" s="12">
        <f t="shared" si="18"/>
        <v>0</v>
      </c>
      <c r="G191" s="12">
        <f t="shared" si="18"/>
        <v>0</v>
      </c>
      <c r="H191" s="2"/>
    </row>
    <row r="192" spans="1:8" hidden="1" outlineLevel="4" x14ac:dyDescent="0.25">
      <c r="A192" s="10" t="s">
        <v>11</v>
      </c>
      <c r="B192" s="11" t="s">
        <v>164</v>
      </c>
      <c r="C192" s="11" t="s">
        <v>12</v>
      </c>
      <c r="D192" s="12">
        <f>D193</f>
        <v>0</v>
      </c>
      <c r="E192" s="9">
        <f t="shared" si="14"/>
        <v>0</v>
      </c>
      <c r="F192" s="12">
        <f t="shared" si="18"/>
        <v>0</v>
      </c>
      <c r="G192" s="12">
        <f t="shared" si="18"/>
        <v>0</v>
      </c>
      <c r="H192" s="2"/>
    </row>
    <row r="193" spans="1:8" hidden="1" outlineLevel="5" x14ac:dyDescent="0.25">
      <c r="A193" s="10" t="s">
        <v>13</v>
      </c>
      <c r="B193" s="11" t="s">
        <v>164</v>
      </c>
      <c r="C193" s="11" t="s">
        <v>14</v>
      </c>
      <c r="D193" s="12">
        <v>0</v>
      </c>
      <c r="E193" s="9">
        <f t="shared" si="14"/>
        <v>0</v>
      </c>
      <c r="F193" s="12">
        <v>0</v>
      </c>
      <c r="G193" s="12">
        <v>0</v>
      </c>
      <c r="H193" s="2"/>
    </row>
    <row r="194" spans="1:8" outlineLevel="1" collapsed="1" x14ac:dyDescent="0.25">
      <c r="A194" s="10" t="s">
        <v>165</v>
      </c>
      <c r="B194" s="11" t="s">
        <v>166</v>
      </c>
      <c r="C194" s="11"/>
      <c r="D194" s="12">
        <f>D195+D199</f>
        <v>890000</v>
      </c>
      <c r="E194" s="9">
        <f t="shared" si="14"/>
        <v>-61330.070000000065</v>
      </c>
      <c r="F194" s="12">
        <f>F195+F199</f>
        <v>890000</v>
      </c>
      <c r="G194" s="12">
        <f>G195+G199</f>
        <v>828669.92999999993</v>
      </c>
      <c r="H194" s="2"/>
    </row>
    <row r="195" spans="1:8" outlineLevel="2" x14ac:dyDescent="0.25">
      <c r="A195" s="10" t="s">
        <v>167</v>
      </c>
      <c r="B195" s="11" t="s">
        <v>168</v>
      </c>
      <c r="C195" s="11"/>
      <c r="D195" s="12">
        <f>D196</f>
        <v>380000</v>
      </c>
      <c r="E195" s="9">
        <f t="shared" si="14"/>
        <v>0</v>
      </c>
      <c r="F195" s="12">
        <f t="shared" ref="F195:G197" si="19">F196</f>
        <v>380000</v>
      </c>
      <c r="G195" s="12">
        <f t="shared" si="19"/>
        <v>380000</v>
      </c>
      <c r="H195" s="2"/>
    </row>
    <row r="196" spans="1:8" ht="33.75" customHeight="1" outlineLevel="3" x14ac:dyDescent="0.25">
      <c r="A196" s="10" t="s">
        <v>169</v>
      </c>
      <c r="B196" s="11" t="s">
        <v>170</v>
      </c>
      <c r="C196" s="11"/>
      <c r="D196" s="12">
        <f>D197</f>
        <v>380000</v>
      </c>
      <c r="E196" s="9">
        <f t="shared" si="14"/>
        <v>0</v>
      </c>
      <c r="F196" s="12">
        <f t="shared" si="19"/>
        <v>380000</v>
      </c>
      <c r="G196" s="12">
        <f t="shared" si="19"/>
        <v>380000</v>
      </c>
      <c r="H196" s="2"/>
    </row>
    <row r="197" spans="1:8" outlineLevel="4" x14ac:dyDescent="0.25">
      <c r="A197" s="10" t="s">
        <v>11</v>
      </c>
      <c r="B197" s="11" t="s">
        <v>170</v>
      </c>
      <c r="C197" s="11" t="s">
        <v>12</v>
      </c>
      <c r="D197" s="12">
        <f>D198</f>
        <v>380000</v>
      </c>
      <c r="E197" s="9">
        <f t="shared" si="14"/>
        <v>0</v>
      </c>
      <c r="F197" s="12">
        <f t="shared" si="19"/>
        <v>380000</v>
      </c>
      <c r="G197" s="12">
        <f t="shared" si="19"/>
        <v>380000</v>
      </c>
      <c r="H197" s="2"/>
    </row>
    <row r="198" spans="1:8" outlineLevel="5" x14ac:dyDescent="0.25">
      <c r="A198" s="10" t="s">
        <v>13</v>
      </c>
      <c r="B198" s="11" t="s">
        <v>170</v>
      </c>
      <c r="C198" s="11" t="s">
        <v>14</v>
      </c>
      <c r="D198" s="12">
        <v>380000</v>
      </c>
      <c r="E198" s="9">
        <f t="shared" si="14"/>
        <v>0</v>
      </c>
      <c r="F198" s="12">
        <v>380000</v>
      </c>
      <c r="G198" s="12">
        <v>380000</v>
      </c>
      <c r="H198" s="2"/>
    </row>
    <row r="199" spans="1:8" ht="30" outlineLevel="2" x14ac:dyDescent="0.25">
      <c r="A199" s="10" t="s">
        <v>171</v>
      </c>
      <c r="B199" s="11" t="s">
        <v>172</v>
      </c>
      <c r="C199" s="11"/>
      <c r="D199" s="12">
        <f>D200</f>
        <v>510000</v>
      </c>
      <c r="E199" s="9">
        <f t="shared" si="14"/>
        <v>-61330.070000000007</v>
      </c>
      <c r="F199" s="12">
        <f t="shared" ref="F199:G201" si="20">F200</f>
        <v>510000</v>
      </c>
      <c r="G199" s="12">
        <f t="shared" si="20"/>
        <v>448669.93</v>
      </c>
      <c r="H199" s="2"/>
    </row>
    <row r="200" spans="1:8" ht="30" outlineLevel="3" x14ac:dyDescent="0.25">
      <c r="A200" s="10" t="s">
        <v>173</v>
      </c>
      <c r="B200" s="11" t="s">
        <v>174</v>
      </c>
      <c r="C200" s="11"/>
      <c r="D200" s="12">
        <f>D201</f>
        <v>510000</v>
      </c>
      <c r="E200" s="9">
        <f t="shared" si="14"/>
        <v>-61330.070000000007</v>
      </c>
      <c r="F200" s="12">
        <f t="shared" si="20"/>
        <v>510000</v>
      </c>
      <c r="G200" s="12">
        <f t="shared" si="20"/>
        <v>448669.93</v>
      </c>
      <c r="H200" s="2"/>
    </row>
    <row r="201" spans="1:8" outlineLevel="4" x14ac:dyDescent="0.25">
      <c r="A201" s="10" t="s">
        <v>11</v>
      </c>
      <c r="B201" s="11" t="s">
        <v>174</v>
      </c>
      <c r="C201" s="11" t="s">
        <v>12</v>
      </c>
      <c r="D201" s="12">
        <f>D202</f>
        <v>510000</v>
      </c>
      <c r="E201" s="9">
        <f t="shared" si="14"/>
        <v>-61330.070000000007</v>
      </c>
      <c r="F201" s="12">
        <f t="shared" si="20"/>
        <v>510000</v>
      </c>
      <c r="G201" s="12">
        <f t="shared" si="20"/>
        <v>448669.93</v>
      </c>
      <c r="H201" s="2"/>
    </row>
    <row r="202" spans="1:8" outlineLevel="5" x14ac:dyDescent="0.25">
      <c r="A202" s="10" t="s">
        <v>13</v>
      </c>
      <c r="B202" s="11" t="s">
        <v>174</v>
      </c>
      <c r="C202" s="11" t="s">
        <v>14</v>
      </c>
      <c r="D202" s="12">
        <v>510000</v>
      </c>
      <c r="E202" s="9">
        <f t="shared" si="14"/>
        <v>-61330.070000000007</v>
      </c>
      <c r="F202" s="12">
        <v>510000</v>
      </c>
      <c r="G202" s="12">
        <v>448669.93</v>
      </c>
      <c r="H202" s="2"/>
    </row>
    <row r="203" spans="1:8" ht="28.5" x14ac:dyDescent="0.25">
      <c r="A203" s="6" t="s">
        <v>175</v>
      </c>
      <c r="B203" s="7" t="s">
        <v>176</v>
      </c>
      <c r="C203" s="7"/>
      <c r="D203" s="8">
        <f>D204+D208+D229</f>
        <v>65393848.480000004</v>
      </c>
      <c r="E203" s="9">
        <f t="shared" si="14"/>
        <v>-2219394.9299999997</v>
      </c>
      <c r="F203" s="8">
        <f>F204+F208+F229</f>
        <v>65393848.480000004</v>
      </c>
      <c r="G203" s="8">
        <f>G204+G208+G229</f>
        <v>63174453.550000004</v>
      </c>
      <c r="H203" s="2"/>
    </row>
    <row r="204" spans="1:8" ht="30" outlineLevel="2" x14ac:dyDescent="0.25">
      <c r="A204" s="10" t="s">
        <v>177</v>
      </c>
      <c r="B204" s="11" t="s">
        <v>178</v>
      </c>
      <c r="C204" s="11"/>
      <c r="D204" s="12">
        <f>D205</f>
        <v>153000</v>
      </c>
      <c r="E204" s="9">
        <f t="shared" si="14"/>
        <v>-18000</v>
      </c>
      <c r="F204" s="12">
        <f t="shared" ref="F204:G206" si="21">F205</f>
        <v>153000</v>
      </c>
      <c r="G204" s="12">
        <f t="shared" si="21"/>
        <v>135000</v>
      </c>
      <c r="H204" s="2"/>
    </row>
    <row r="205" spans="1:8" outlineLevel="3" x14ac:dyDescent="0.25">
      <c r="A205" s="10" t="s">
        <v>345</v>
      </c>
      <c r="B205" s="11" t="s">
        <v>179</v>
      </c>
      <c r="C205" s="11"/>
      <c r="D205" s="12">
        <f>D206</f>
        <v>153000</v>
      </c>
      <c r="E205" s="9">
        <f t="shared" si="14"/>
        <v>-18000</v>
      </c>
      <c r="F205" s="12">
        <f t="shared" si="21"/>
        <v>153000</v>
      </c>
      <c r="G205" s="12">
        <f t="shared" si="21"/>
        <v>135000</v>
      </c>
      <c r="H205" s="2"/>
    </row>
    <row r="206" spans="1:8" outlineLevel="4" x14ac:dyDescent="0.25">
      <c r="A206" s="10" t="s">
        <v>11</v>
      </c>
      <c r="B206" s="11" t="s">
        <v>179</v>
      </c>
      <c r="C206" s="11" t="s">
        <v>12</v>
      </c>
      <c r="D206" s="12">
        <f>D207</f>
        <v>153000</v>
      </c>
      <c r="E206" s="9">
        <f t="shared" si="14"/>
        <v>-18000</v>
      </c>
      <c r="F206" s="12">
        <f t="shared" si="21"/>
        <v>153000</v>
      </c>
      <c r="G206" s="12">
        <f t="shared" si="21"/>
        <v>135000</v>
      </c>
      <c r="H206" s="2"/>
    </row>
    <row r="207" spans="1:8" outlineLevel="5" x14ac:dyDescent="0.25">
      <c r="A207" s="10" t="s">
        <v>13</v>
      </c>
      <c r="B207" s="11" t="s">
        <v>179</v>
      </c>
      <c r="C207" s="11" t="s">
        <v>14</v>
      </c>
      <c r="D207" s="12">
        <v>153000</v>
      </c>
      <c r="E207" s="9">
        <f t="shared" si="14"/>
        <v>-18000</v>
      </c>
      <c r="F207" s="12">
        <v>153000</v>
      </c>
      <c r="G207" s="12">
        <v>135000</v>
      </c>
      <c r="H207" s="2"/>
    </row>
    <row r="208" spans="1:8" ht="19.5" customHeight="1" outlineLevel="2" x14ac:dyDescent="0.25">
      <c r="A208" s="10" t="s">
        <v>180</v>
      </c>
      <c r="B208" s="11" t="s">
        <v>181</v>
      </c>
      <c r="C208" s="11"/>
      <c r="D208" s="12">
        <f>D209+D214+D217+D220+D226+D223</f>
        <v>51968648.480000004</v>
      </c>
      <c r="E208" s="9">
        <f t="shared" si="14"/>
        <v>-1582714.5600000024</v>
      </c>
      <c r="F208" s="12">
        <f>F209+F214+F217+F220+F226+F223</f>
        <v>51968648.480000004</v>
      </c>
      <c r="G208" s="12">
        <f>G209+G214+G217+G220+G226+G223</f>
        <v>50385933.920000002</v>
      </c>
      <c r="H208" s="2"/>
    </row>
    <row r="209" spans="1:8" ht="30" outlineLevel="3" x14ac:dyDescent="0.25">
      <c r="A209" s="10" t="s">
        <v>182</v>
      </c>
      <c r="B209" s="11" t="s">
        <v>183</v>
      </c>
      <c r="C209" s="11"/>
      <c r="D209" s="12">
        <f>D210+D212</f>
        <v>92900</v>
      </c>
      <c r="E209" s="9">
        <f t="shared" si="14"/>
        <v>0</v>
      </c>
      <c r="F209" s="12">
        <f>F210+F212</f>
        <v>92900</v>
      </c>
      <c r="G209" s="12">
        <f>G210+G212</f>
        <v>92900</v>
      </c>
      <c r="H209" s="2"/>
    </row>
    <row r="210" spans="1:8" hidden="1" outlineLevel="4" x14ac:dyDescent="0.25">
      <c r="A210" s="10" t="s">
        <v>11</v>
      </c>
      <c r="B210" s="11" t="s">
        <v>183</v>
      </c>
      <c r="C210" s="11" t="s">
        <v>12</v>
      </c>
      <c r="D210" s="12">
        <f>D211</f>
        <v>0</v>
      </c>
      <c r="E210" s="9">
        <f t="shared" si="14"/>
        <v>0</v>
      </c>
      <c r="F210" s="12">
        <f>F211</f>
        <v>0</v>
      </c>
      <c r="G210" s="12">
        <f>G211</f>
        <v>0</v>
      </c>
      <c r="H210" s="2"/>
    </row>
    <row r="211" spans="1:8" hidden="1" outlineLevel="5" x14ac:dyDescent="0.25">
      <c r="A211" s="10" t="s">
        <v>13</v>
      </c>
      <c r="B211" s="11" t="s">
        <v>183</v>
      </c>
      <c r="C211" s="11" t="s">
        <v>14</v>
      </c>
      <c r="D211" s="12">
        <v>0</v>
      </c>
      <c r="E211" s="9">
        <f t="shared" si="14"/>
        <v>0</v>
      </c>
      <c r="F211" s="12">
        <v>0</v>
      </c>
      <c r="G211" s="12">
        <v>0</v>
      </c>
      <c r="H211" s="2"/>
    </row>
    <row r="212" spans="1:8" outlineLevel="5" x14ac:dyDescent="0.25">
      <c r="A212" s="37" t="s">
        <v>29</v>
      </c>
      <c r="B212" s="11" t="s">
        <v>183</v>
      </c>
      <c r="C212" s="11" t="s">
        <v>30</v>
      </c>
      <c r="D212" s="12">
        <f>D213</f>
        <v>92900</v>
      </c>
      <c r="E212" s="9"/>
      <c r="F212" s="12">
        <f>F213</f>
        <v>92900</v>
      </c>
      <c r="G212" s="12">
        <f>G213</f>
        <v>92900</v>
      </c>
      <c r="H212" s="2"/>
    </row>
    <row r="213" spans="1:8" outlineLevel="5" x14ac:dyDescent="0.25">
      <c r="A213" s="37" t="s">
        <v>31</v>
      </c>
      <c r="B213" s="11" t="s">
        <v>183</v>
      </c>
      <c r="C213" s="11" t="s">
        <v>32</v>
      </c>
      <c r="D213" s="12">
        <v>92900</v>
      </c>
      <c r="E213" s="9"/>
      <c r="F213" s="12">
        <v>92900</v>
      </c>
      <c r="G213" s="12">
        <v>92900</v>
      </c>
      <c r="H213" s="2"/>
    </row>
    <row r="214" spans="1:8" hidden="1" outlineLevel="3" x14ac:dyDescent="0.25">
      <c r="A214" s="10" t="s">
        <v>184</v>
      </c>
      <c r="B214" s="11" t="s">
        <v>185</v>
      </c>
      <c r="C214" s="11"/>
      <c r="D214" s="12">
        <f>D215</f>
        <v>0</v>
      </c>
      <c r="E214" s="9">
        <f t="shared" si="14"/>
        <v>0</v>
      </c>
      <c r="F214" s="12">
        <f>F215</f>
        <v>0</v>
      </c>
      <c r="G214" s="12">
        <f>G215</f>
        <v>0</v>
      </c>
      <c r="H214" s="2"/>
    </row>
    <row r="215" spans="1:8" hidden="1" outlineLevel="4" x14ac:dyDescent="0.25">
      <c r="A215" s="10" t="s">
        <v>11</v>
      </c>
      <c r="B215" s="11" t="s">
        <v>185</v>
      </c>
      <c r="C215" s="11" t="s">
        <v>12</v>
      </c>
      <c r="D215" s="12">
        <f>D216</f>
        <v>0</v>
      </c>
      <c r="E215" s="9">
        <f t="shared" si="14"/>
        <v>0</v>
      </c>
      <c r="F215" s="12">
        <f>F216</f>
        <v>0</v>
      </c>
      <c r="G215" s="12">
        <f>G216</f>
        <v>0</v>
      </c>
      <c r="H215" s="2"/>
    </row>
    <row r="216" spans="1:8" hidden="1" outlineLevel="5" x14ac:dyDescent="0.25">
      <c r="A216" s="10" t="s">
        <v>13</v>
      </c>
      <c r="B216" s="11" t="s">
        <v>185</v>
      </c>
      <c r="C216" s="11" t="s">
        <v>14</v>
      </c>
      <c r="D216" s="12">
        <v>0</v>
      </c>
      <c r="E216" s="9">
        <f t="shared" si="14"/>
        <v>0</v>
      </c>
      <c r="F216" s="12">
        <v>0</v>
      </c>
      <c r="G216" s="12">
        <v>0</v>
      </c>
      <c r="H216" s="2"/>
    </row>
    <row r="217" spans="1:8" ht="30" outlineLevel="3" collapsed="1" x14ac:dyDescent="0.25">
      <c r="A217" s="10" t="s">
        <v>346</v>
      </c>
      <c r="B217" s="11" t="s">
        <v>186</v>
      </c>
      <c r="C217" s="11"/>
      <c r="D217" s="12">
        <f>D218</f>
        <v>2750000</v>
      </c>
      <c r="E217" s="9">
        <f t="shared" si="14"/>
        <v>-1223183.49</v>
      </c>
      <c r="F217" s="12">
        <f>F218</f>
        <v>2750000</v>
      </c>
      <c r="G217" s="12">
        <f>G218</f>
        <v>1526816.51</v>
      </c>
      <c r="H217" s="2"/>
    </row>
    <row r="218" spans="1:8" outlineLevel="4" x14ac:dyDescent="0.25">
      <c r="A218" s="10" t="s">
        <v>11</v>
      </c>
      <c r="B218" s="11" t="s">
        <v>186</v>
      </c>
      <c r="C218" s="11" t="s">
        <v>12</v>
      </c>
      <c r="D218" s="12">
        <f>D219</f>
        <v>2750000</v>
      </c>
      <c r="E218" s="9">
        <f t="shared" si="14"/>
        <v>-1223183.49</v>
      </c>
      <c r="F218" s="12">
        <f>F219</f>
        <v>2750000</v>
      </c>
      <c r="G218" s="12">
        <f>G219</f>
        <v>1526816.51</v>
      </c>
      <c r="H218" s="2"/>
    </row>
    <row r="219" spans="1:8" outlineLevel="5" x14ac:dyDescent="0.25">
      <c r="A219" s="10" t="s">
        <v>13</v>
      </c>
      <c r="B219" s="11" t="s">
        <v>186</v>
      </c>
      <c r="C219" s="11" t="s">
        <v>14</v>
      </c>
      <c r="D219" s="12">
        <v>2750000</v>
      </c>
      <c r="E219" s="9">
        <f t="shared" si="14"/>
        <v>-1223183.49</v>
      </c>
      <c r="F219" s="12">
        <v>2750000</v>
      </c>
      <c r="G219" s="12">
        <v>1526816.51</v>
      </c>
      <c r="H219" s="2"/>
    </row>
    <row r="220" spans="1:8" ht="33.75" customHeight="1" outlineLevel="3" x14ac:dyDescent="0.25">
      <c r="A220" s="10" t="s">
        <v>187</v>
      </c>
      <c r="B220" s="11" t="s">
        <v>188</v>
      </c>
      <c r="C220" s="11"/>
      <c r="D220" s="12">
        <f>D221</f>
        <v>27539137</v>
      </c>
      <c r="E220" s="9">
        <f t="shared" si="14"/>
        <v>0</v>
      </c>
      <c r="F220" s="12">
        <f>F221</f>
        <v>27539137</v>
      </c>
      <c r="G220" s="12">
        <f>G221</f>
        <v>27539137</v>
      </c>
      <c r="H220" s="2"/>
    </row>
    <row r="221" spans="1:8" ht="18.75" customHeight="1" outlineLevel="4" x14ac:dyDescent="0.25">
      <c r="A221" s="10" t="s">
        <v>29</v>
      </c>
      <c r="B221" s="11" t="s">
        <v>188</v>
      </c>
      <c r="C221" s="11" t="s">
        <v>30</v>
      </c>
      <c r="D221" s="12">
        <f>D222</f>
        <v>27539137</v>
      </c>
      <c r="E221" s="9">
        <f t="shared" si="14"/>
        <v>0</v>
      </c>
      <c r="F221" s="12">
        <f>F222</f>
        <v>27539137</v>
      </c>
      <c r="G221" s="12">
        <f>G222</f>
        <v>27539137</v>
      </c>
      <c r="H221" s="2"/>
    </row>
    <row r="222" spans="1:8" ht="33.75" customHeight="1" outlineLevel="5" x14ac:dyDescent="0.25">
      <c r="A222" s="10" t="s">
        <v>297</v>
      </c>
      <c r="B222" s="11" t="s">
        <v>188</v>
      </c>
      <c r="C222" s="11" t="s">
        <v>296</v>
      </c>
      <c r="D222" s="12">
        <v>27539137</v>
      </c>
      <c r="E222" s="9">
        <f t="shared" si="14"/>
        <v>0</v>
      </c>
      <c r="F222" s="12">
        <v>27539137</v>
      </c>
      <c r="G222" s="12">
        <v>27539137</v>
      </c>
      <c r="H222" s="2"/>
    </row>
    <row r="223" spans="1:8" ht="33" customHeight="1" outlineLevel="5" x14ac:dyDescent="0.25">
      <c r="A223" s="23" t="s">
        <v>330</v>
      </c>
      <c r="B223" s="24" t="s">
        <v>331</v>
      </c>
      <c r="C223" s="24"/>
      <c r="D223" s="12">
        <f>D224</f>
        <v>8002213</v>
      </c>
      <c r="E223" s="9">
        <f t="shared" si="14"/>
        <v>0</v>
      </c>
      <c r="F223" s="12">
        <f>F224</f>
        <v>8002213</v>
      </c>
      <c r="G223" s="12">
        <f>G224</f>
        <v>8002213</v>
      </c>
      <c r="H223" s="2"/>
    </row>
    <row r="224" spans="1:8" ht="18" customHeight="1" outlineLevel="5" x14ac:dyDescent="0.25">
      <c r="A224" s="23" t="s">
        <v>29</v>
      </c>
      <c r="B224" s="24" t="s">
        <v>331</v>
      </c>
      <c r="C224" s="24" t="s">
        <v>30</v>
      </c>
      <c r="D224" s="12">
        <f>D225</f>
        <v>8002213</v>
      </c>
      <c r="E224" s="9">
        <f t="shared" si="14"/>
        <v>0</v>
      </c>
      <c r="F224" s="12">
        <f>F225</f>
        <v>8002213</v>
      </c>
      <c r="G224" s="12">
        <f>G225</f>
        <v>8002213</v>
      </c>
      <c r="H224" s="2"/>
    </row>
    <row r="225" spans="1:8" ht="36" customHeight="1" outlineLevel="5" x14ac:dyDescent="0.25">
      <c r="A225" s="23" t="s">
        <v>297</v>
      </c>
      <c r="B225" s="24" t="s">
        <v>331</v>
      </c>
      <c r="C225" s="24" t="s">
        <v>296</v>
      </c>
      <c r="D225" s="12">
        <v>8002213</v>
      </c>
      <c r="E225" s="9">
        <f t="shared" si="14"/>
        <v>0</v>
      </c>
      <c r="F225" s="12">
        <v>8002213</v>
      </c>
      <c r="G225" s="12">
        <v>8002213</v>
      </c>
      <c r="H225" s="2"/>
    </row>
    <row r="226" spans="1:8" ht="22.5" customHeight="1" outlineLevel="3" x14ac:dyDescent="0.25">
      <c r="A226" s="10" t="s">
        <v>189</v>
      </c>
      <c r="B226" s="11" t="s">
        <v>190</v>
      </c>
      <c r="C226" s="11"/>
      <c r="D226" s="12">
        <f>D227</f>
        <v>13584398.48</v>
      </c>
      <c r="E226" s="9">
        <f t="shared" si="14"/>
        <v>-359531.0700000003</v>
      </c>
      <c r="F226" s="12">
        <f>F227</f>
        <v>13584398.48</v>
      </c>
      <c r="G226" s="12">
        <f>G227</f>
        <v>13224867.41</v>
      </c>
      <c r="H226" s="2"/>
    </row>
    <row r="227" spans="1:8" outlineLevel="4" x14ac:dyDescent="0.25">
      <c r="A227" s="10" t="s">
        <v>11</v>
      </c>
      <c r="B227" s="11" t="s">
        <v>190</v>
      </c>
      <c r="C227" s="11" t="s">
        <v>12</v>
      </c>
      <c r="D227" s="12">
        <f>D228</f>
        <v>13584398.48</v>
      </c>
      <c r="E227" s="9">
        <f t="shared" si="14"/>
        <v>-359531.0700000003</v>
      </c>
      <c r="F227" s="12">
        <f>F228</f>
        <v>13584398.48</v>
      </c>
      <c r="G227" s="12">
        <f>G228</f>
        <v>13224867.41</v>
      </c>
      <c r="H227" s="2"/>
    </row>
    <row r="228" spans="1:8" outlineLevel="5" x14ac:dyDescent="0.25">
      <c r="A228" s="10" t="s">
        <v>13</v>
      </c>
      <c r="B228" s="11" t="s">
        <v>190</v>
      </c>
      <c r="C228" s="11" t="s">
        <v>14</v>
      </c>
      <c r="D228" s="12">
        <v>13584398.48</v>
      </c>
      <c r="E228" s="9">
        <f t="shared" si="14"/>
        <v>-359531.0700000003</v>
      </c>
      <c r="F228" s="12">
        <v>13584398.48</v>
      </c>
      <c r="G228" s="12">
        <v>13224867.41</v>
      </c>
      <c r="H228" s="2"/>
    </row>
    <row r="229" spans="1:8" outlineLevel="2" x14ac:dyDescent="0.25">
      <c r="A229" s="10" t="s">
        <v>191</v>
      </c>
      <c r="B229" s="11" t="s">
        <v>192</v>
      </c>
      <c r="C229" s="11"/>
      <c r="D229" s="12">
        <f>D230+D235+D238+D241</f>
        <v>13272200</v>
      </c>
      <c r="E229" s="9">
        <f t="shared" si="14"/>
        <v>-618680.36999999918</v>
      </c>
      <c r="F229" s="12">
        <f>F230+F235+F238+F241</f>
        <v>13272200</v>
      </c>
      <c r="G229" s="12">
        <f>G230+G235+G238+G241</f>
        <v>12653519.630000001</v>
      </c>
      <c r="H229" s="2"/>
    </row>
    <row r="230" spans="1:8" ht="18.75" customHeight="1" outlineLevel="3" x14ac:dyDescent="0.25">
      <c r="A230" s="10" t="s">
        <v>193</v>
      </c>
      <c r="B230" s="11" t="s">
        <v>194</v>
      </c>
      <c r="C230" s="11"/>
      <c r="D230" s="12">
        <f>D231+D233</f>
        <v>10794012</v>
      </c>
      <c r="E230" s="9">
        <f t="shared" si="14"/>
        <v>-302239.36999999918</v>
      </c>
      <c r="F230" s="12">
        <f>F231+F233</f>
        <v>10794012</v>
      </c>
      <c r="G230" s="12">
        <f>G231+G233</f>
        <v>10491772.630000001</v>
      </c>
      <c r="H230" s="2"/>
    </row>
    <row r="231" spans="1:8" outlineLevel="4" x14ac:dyDescent="0.25">
      <c r="A231" s="10" t="s">
        <v>11</v>
      </c>
      <c r="B231" s="11" t="s">
        <v>194</v>
      </c>
      <c r="C231" s="11" t="s">
        <v>12</v>
      </c>
      <c r="D231" s="12">
        <f>D232</f>
        <v>10790400.18</v>
      </c>
      <c r="E231" s="9">
        <f t="shared" ref="E231:E310" si="22">G231-D231</f>
        <v>-302239.36999999918</v>
      </c>
      <c r="F231" s="12">
        <f>F232</f>
        <v>10790400.18</v>
      </c>
      <c r="G231" s="12">
        <f>G232</f>
        <v>10488160.810000001</v>
      </c>
      <c r="H231" s="2"/>
    </row>
    <row r="232" spans="1:8" outlineLevel="5" x14ac:dyDescent="0.25">
      <c r="A232" s="10" t="s">
        <v>13</v>
      </c>
      <c r="B232" s="11" t="s">
        <v>194</v>
      </c>
      <c r="C232" s="11" t="s">
        <v>14</v>
      </c>
      <c r="D232" s="12">
        <v>10790400.18</v>
      </c>
      <c r="E232" s="9">
        <f t="shared" si="22"/>
        <v>-302239.36999999918</v>
      </c>
      <c r="F232" s="12">
        <v>10790400.18</v>
      </c>
      <c r="G232" s="12">
        <v>10488160.810000001</v>
      </c>
      <c r="H232" s="2"/>
    </row>
    <row r="233" spans="1:8" outlineLevel="5" x14ac:dyDescent="0.25">
      <c r="A233" s="37" t="s">
        <v>29</v>
      </c>
      <c r="B233" s="11" t="s">
        <v>194</v>
      </c>
      <c r="C233" s="11" t="s">
        <v>30</v>
      </c>
      <c r="D233" s="12">
        <f>D234</f>
        <v>3611.82</v>
      </c>
      <c r="E233" s="9">
        <f t="shared" si="22"/>
        <v>0</v>
      </c>
      <c r="F233" s="12">
        <f>F234</f>
        <v>3611.82</v>
      </c>
      <c r="G233" s="12">
        <f>G234</f>
        <v>3611.82</v>
      </c>
      <c r="H233" s="2"/>
    </row>
    <row r="234" spans="1:8" outlineLevel="5" x14ac:dyDescent="0.25">
      <c r="A234" s="37" t="s">
        <v>31</v>
      </c>
      <c r="B234" s="11" t="s">
        <v>194</v>
      </c>
      <c r="C234" s="11" t="s">
        <v>32</v>
      </c>
      <c r="D234" s="12">
        <v>3611.82</v>
      </c>
      <c r="E234" s="9">
        <f t="shared" si="22"/>
        <v>0</v>
      </c>
      <c r="F234" s="12">
        <v>3611.82</v>
      </c>
      <c r="G234" s="12">
        <v>3611.82</v>
      </c>
      <c r="H234" s="2"/>
    </row>
    <row r="235" spans="1:8" outlineLevel="3" x14ac:dyDescent="0.25">
      <c r="A235" s="10" t="s">
        <v>195</v>
      </c>
      <c r="B235" s="11" t="s">
        <v>196</v>
      </c>
      <c r="C235" s="11"/>
      <c r="D235" s="12">
        <f>D236</f>
        <v>562373</v>
      </c>
      <c r="E235" s="9">
        <f t="shared" si="22"/>
        <v>-316441</v>
      </c>
      <c r="F235" s="12">
        <f>F236</f>
        <v>562373</v>
      </c>
      <c r="G235" s="12">
        <f>G236</f>
        <v>245932</v>
      </c>
      <c r="H235" s="2"/>
    </row>
    <row r="236" spans="1:8" outlineLevel="4" x14ac:dyDescent="0.25">
      <c r="A236" s="10" t="s">
        <v>11</v>
      </c>
      <c r="B236" s="11" t="s">
        <v>196</v>
      </c>
      <c r="C236" s="11" t="s">
        <v>12</v>
      </c>
      <c r="D236" s="12">
        <f>D237</f>
        <v>562373</v>
      </c>
      <c r="E236" s="9">
        <f t="shared" si="22"/>
        <v>-316441</v>
      </c>
      <c r="F236" s="12">
        <f>F237</f>
        <v>562373</v>
      </c>
      <c r="G236" s="12">
        <f>G237</f>
        <v>245932</v>
      </c>
      <c r="H236" s="2"/>
    </row>
    <row r="237" spans="1:8" outlineLevel="5" x14ac:dyDescent="0.25">
      <c r="A237" s="10" t="s">
        <v>13</v>
      </c>
      <c r="B237" s="11" t="s">
        <v>196</v>
      </c>
      <c r="C237" s="11" t="s">
        <v>14</v>
      </c>
      <c r="D237" s="12">
        <v>562373</v>
      </c>
      <c r="E237" s="9">
        <f t="shared" si="22"/>
        <v>-316441</v>
      </c>
      <c r="F237" s="12">
        <v>562373</v>
      </c>
      <c r="G237" s="12">
        <v>245932</v>
      </c>
      <c r="H237" s="2"/>
    </row>
    <row r="238" spans="1:8" hidden="1" outlineLevel="3" x14ac:dyDescent="0.25">
      <c r="A238" s="10" t="s">
        <v>197</v>
      </c>
      <c r="B238" s="11" t="s">
        <v>198</v>
      </c>
      <c r="C238" s="11"/>
      <c r="D238" s="12">
        <f>D239</f>
        <v>0</v>
      </c>
      <c r="E238" s="9">
        <f t="shared" si="22"/>
        <v>0</v>
      </c>
      <c r="F238" s="12">
        <f>F239</f>
        <v>0</v>
      </c>
      <c r="G238" s="12">
        <f>G239</f>
        <v>0</v>
      </c>
      <c r="H238" s="2"/>
    </row>
    <row r="239" spans="1:8" hidden="1" outlineLevel="4" x14ac:dyDescent="0.25">
      <c r="A239" s="10" t="s">
        <v>11</v>
      </c>
      <c r="B239" s="11" t="s">
        <v>198</v>
      </c>
      <c r="C239" s="11" t="s">
        <v>12</v>
      </c>
      <c r="D239" s="12">
        <f>D240</f>
        <v>0</v>
      </c>
      <c r="E239" s="9">
        <f t="shared" si="22"/>
        <v>0</v>
      </c>
      <c r="F239" s="12">
        <f>F240</f>
        <v>0</v>
      </c>
      <c r="G239" s="12">
        <f>G240</f>
        <v>0</v>
      </c>
      <c r="H239" s="2"/>
    </row>
    <row r="240" spans="1:8" hidden="1" outlineLevel="5" x14ac:dyDescent="0.25">
      <c r="A240" s="10" t="s">
        <v>13</v>
      </c>
      <c r="B240" s="11" t="s">
        <v>198</v>
      </c>
      <c r="C240" s="11" t="s">
        <v>14</v>
      </c>
      <c r="D240" s="12">
        <v>0</v>
      </c>
      <c r="E240" s="9">
        <f t="shared" si="22"/>
        <v>0</v>
      </c>
      <c r="F240" s="12">
        <v>0</v>
      </c>
      <c r="G240" s="12">
        <v>0</v>
      </c>
      <c r="H240" s="2"/>
    </row>
    <row r="241" spans="1:8" ht="21" customHeight="1" outlineLevel="5" x14ac:dyDescent="0.25">
      <c r="A241" s="23" t="s">
        <v>347</v>
      </c>
      <c r="B241" s="24" t="s">
        <v>332</v>
      </c>
      <c r="C241" s="38"/>
      <c r="D241" s="12">
        <f>D242+D244</f>
        <v>1915815</v>
      </c>
      <c r="E241" s="9">
        <f t="shared" si="22"/>
        <v>0</v>
      </c>
      <c r="F241" s="12">
        <f>F242+F244</f>
        <v>1915815</v>
      </c>
      <c r="G241" s="12">
        <f>G242+G244</f>
        <v>1915815</v>
      </c>
      <c r="H241" s="2"/>
    </row>
    <row r="242" spans="1:8" outlineLevel="5" x14ac:dyDescent="0.25">
      <c r="A242" s="39" t="s">
        <v>78</v>
      </c>
      <c r="B242" s="24" t="s">
        <v>332</v>
      </c>
      <c r="C242" s="38" t="s">
        <v>79</v>
      </c>
      <c r="D242" s="12">
        <f>D243</f>
        <v>1915515</v>
      </c>
      <c r="E242" s="9">
        <f t="shared" si="22"/>
        <v>0</v>
      </c>
      <c r="F242" s="12">
        <f>F243</f>
        <v>1915515</v>
      </c>
      <c r="G242" s="12">
        <f>G243</f>
        <v>1915515</v>
      </c>
      <c r="H242" s="2"/>
    </row>
    <row r="243" spans="1:8" outlineLevel="5" x14ac:dyDescent="0.25">
      <c r="A243" s="39" t="s">
        <v>80</v>
      </c>
      <c r="B243" s="24" t="s">
        <v>332</v>
      </c>
      <c r="C243" s="38" t="s">
        <v>81</v>
      </c>
      <c r="D243" s="12">
        <v>1915515</v>
      </c>
      <c r="E243" s="9">
        <f t="shared" si="22"/>
        <v>0</v>
      </c>
      <c r="F243" s="12">
        <v>1915515</v>
      </c>
      <c r="G243" s="12">
        <v>1915515</v>
      </c>
      <c r="H243" s="2"/>
    </row>
    <row r="244" spans="1:8" outlineLevel="5" x14ac:dyDescent="0.25">
      <c r="A244" s="23" t="s">
        <v>29</v>
      </c>
      <c r="B244" s="24" t="s">
        <v>332</v>
      </c>
      <c r="C244" s="38" t="s">
        <v>30</v>
      </c>
      <c r="D244" s="12">
        <f>D245</f>
        <v>300</v>
      </c>
      <c r="E244" s="9">
        <f t="shared" si="22"/>
        <v>0</v>
      </c>
      <c r="F244" s="12">
        <f>F245</f>
        <v>300</v>
      </c>
      <c r="G244" s="12">
        <f>G245</f>
        <v>300</v>
      </c>
      <c r="H244" s="2"/>
    </row>
    <row r="245" spans="1:8" outlineLevel="5" x14ac:dyDescent="0.25">
      <c r="A245" s="23" t="s">
        <v>31</v>
      </c>
      <c r="B245" s="24" t="s">
        <v>332</v>
      </c>
      <c r="C245" s="38" t="s">
        <v>32</v>
      </c>
      <c r="D245" s="12">
        <v>300</v>
      </c>
      <c r="E245" s="9">
        <f t="shared" si="22"/>
        <v>0</v>
      </c>
      <c r="F245" s="12">
        <v>300</v>
      </c>
      <c r="G245" s="12">
        <v>300</v>
      </c>
      <c r="H245" s="2"/>
    </row>
    <row r="246" spans="1:8" ht="32.25" customHeight="1" x14ac:dyDescent="0.25">
      <c r="A246" s="6" t="s">
        <v>199</v>
      </c>
      <c r="B246" s="7" t="s">
        <v>200</v>
      </c>
      <c r="C246" s="7"/>
      <c r="D246" s="8">
        <f>D247+D254</f>
        <v>9502809.379999999</v>
      </c>
      <c r="E246" s="9">
        <f t="shared" si="22"/>
        <v>-9546.980000000447</v>
      </c>
      <c r="F246" s="8">
        <f>F247+F254</f>
        <v>9502809.379999999</v>
      </c>
      <c r="G246" s="8">
        <f>G247+G254</f>
        <v>9493262.3999999985</v>
      </c>
      <c r="H246" s="2"/>
    </row>
    <row r="247" spans="1:8" ht="30" outlineLevel="2" x14ac:dyDescent="0.25">
      <c r="A247" s="10" t="s">
        <v>201</v>
      </c>
      <c r="B247" s="11" t="s">
        <v>202</v>
      </c>
      <c r="C247" s="11"/>
      <c r="D247" s="12">
        <f>D248+D251</f>
        <v>642828.51</v>
      </c>
      <c r="E247" s="9">
        <f t="shared" si="22"/>
        <v>-9546.9799999999814</v>
      </c>
      <c r="F247" s="12">
        <f>F248+F251</f>
        <v>642828.51</v>
      </c>
      <c r="G247" s="12">
        <f>G248+G251</f>
        <v>633281.53</v>
      </c>
      <c r="H247" s="2"/>
    </row>
    <row r="248" spans="1:8" outlineLevel="3" x14ac:dyDescent="0.25">
      <c r="A248" s="10" t="s">
        <v>203</v>
      </c>
      <c r="B248" s="11" t="s">
        <v>204</v>
      </c>
      <c r="C248" s="11"/>
      <c r="D248" s="12">
        <f>D249</f>
        <v>642828.51</v>
      </c>
      <c r="E248" s="9">
        <f t="shared" si="22"/>
        <v>-9546.9799999999814</v>
      </c>
      <c r="F248" s="12">
        <f>F249</f>
        <v>642828.51</v>
      </c>
      <c r="G248" s="12">
        <f>G249</f>
        <v>633281.53</v>
      </c>
      <c r="H248" s="2"/>
    </row>
    <row r="249" spans="1:8" outlineLevel="4" x14ac:dyDescent="0.25">
      <c r="A249" s="10" t="s">
        <v>11</v>
      </c>
      <c r="B249" s="11" t="s">
        <v>204</v>
      </c>
      <c r="C249" s="11" t="s">
        <v>12</v>
      </c>
      <c r="D249" s="12">
        <f>D250</f>
        <v>642828.51</v>
      </c>
      <c r="E249" s="9">
        <f t="shared" si="22"/>
        <v>-9546.9799999999814</v>
      </c>
      <c r="F249" s="12">
        <f>F250</f>
        <v>642828.51</v>
      </c>
      <c r="G249" s="12">
        <f>G250</f>
        <v>633281.53</v>
      </c>
      <c r="H249" s="2"/>
    </row>
    <row r="250" spans="1:8" outlineLevel="5" x14ac:dyDescent="0.25">
      <c r="A250" s="10" t="s">
        <v>13</v>
      </c>
      <c r="B250" s="11" t="s">
        <v>204</v>
      </c>
      <c r="C250" s="11" t="s">
        <v>14</v>
      </c>
      <c r="D250" s="12">
        <v>642828.51</v>
      </c>
      <c r="E250" s="9">
        <f t="shared" si="22"/>
        <v>-9546.9799999999814</v>
      </c>
      <c r="F250" s="12">
        <v>642828.51</v>
      </c>
      <c r="G250" s="12">
        <v>633281.53</v>
      </c>
      <c r="H250" s="2"/>
    </row>
    <row r="251" spans="1:8" ht="34.5" hidden="1" customHeight="1" outlineLevel="3" x14ac:dyDescent="0.25">
      <c r="A251" s="10" t="s">
        <v>205</v>
      </c>
      <c r="B251" s="11" t="s">
        <v>206</v>
      </c>
      <c r="C251" s="11"/>
      <c r="D251" s="12">
        <f>D252</f>
        <v>0</v>
      </c>
      <c r="E251" s="9">
        <f t="shared" si="22"/>
        <v>0</v>
      </c>
      <c r="F251" s="12">
        <f>F252</f>
        <v>0</v>
      </c>
      <c r="G251" s="12">
        <f>G252</f>
        <v>0</v>
      </c>
      <c r="H251" s="2"/>
    </row>
    <row r="252" spans="1:8" hidden="1" outlineLevel="4" x14ac:dyDescent="0.25">
      <c r="A252" s="10" t="s">
        <v>11</v>
      </c>
      <c r="B252" s="11" t="s">
        <v>206</v>
      </c>
      <c r="C252" s="11" t="s">
        <v>12</v>
      </c>
      <c r="D252" s="12">
        <f>D253</f>
        <v>0</v>
      </c>
      <c r="E252" s="9">
        <f t="shared" si="22"/>
        <v>0</v>
      </c>
      <c r="F252" s="12">
        <f>F253</f>
        <v>0</v>
      </c>
      <c r="G252" s="12">
        <f>G253</f>
        <v>0</v>
      </c>
      <c r="H252" s="2"/>
    </row>
    <row r="253" spans="1:8" hidden="1" outlineLevel="5" x14ac:dyDescent="0.25">
      <c r="A253" s="10" t="s">
        <v>13</v>
      </c>
      <c r="B253" s="11" t="s">
        <v>206</v>
      </c>
      <c r="C253" s="11" t="s">
        <v>14</v>
      </c>
      <c r="D253" s="12">
        <v>0</v>
      </c>
      <c r="E253" s="9">
        <f t="shared" si="22"/>
        <v>0</v>
      </c>
      <c r="F253" s="12">
        <v>0</v>
      </c>
      <c r="G253" s="12">
        <v>0</v>
      </c>
      <c r="H253" s="2"/>
    </row>
    <row r="254" spans="1:8" outlineLevel="2" collapsed="1" x14ac:dyDescent="0.25">
      <c r="A254" s="10" t="s">
        <v>207</v>
      </c>
      <c r="B254" s="11" t="s">
        <v>208</v>
      </c>
      <c r="C254" s="11"/>
      <c r="D254" s="12">
        <f>D255</f>
        <v>8859980.8699999992</v>
      </c>
      <c r="E254" s="9">
        <f t="shared" si="22"/>
        <v>0</v>
      </c>
      <c r="F254" s="12">
        <f t="shared" ref="F254:G256" si="23">F255</f>
        <v>8859980.8699999992</v>
      </c>
      <c r="G254" s="12">
        <f t="shared" si="23"/>
        <v>8859980.8699999992</v>
      </c>
      <c r="H254" s="2"/>
    </row>
    <row r="255" spans="1:8" ht="19.5" customHeight="1" outlineLevel="3" x14ac:dyDescent="0.25">
      <c r="A255" s="10" t="s">
        <v>299</v>
      </c>
      <c r="B255" s="11" t="s">
        <v>298</v>
      </c>
      <c r="C255" s="11"/>
      <c r="D255" s="12">
        <f>D256</f>
        <v>8859980.8699999992</v>
      </c>
      <c r="E255" s="9">
        <f t="shared" si="22"/>
        <v>0</v>
      </c>
      <c r="F255" s="12">
        <f t="shared" si="23"/>
        <v>8859980.8699999992</v>
      </c>
      <c r="G255" s="12">
        <f t="shared" si="23"/>
        <v>8859980.8699999992</v>
      </c>
      <c r="H255" s="2"/>
    </row>
    <row r="256" spans="1:8" outlineLevel="4" x14ac:dyDescent="0.25">
      <c r="A256" s="10" t="s">
        <v>11</v>
      </c>
      <c r="B256" s="11" t="s">
        <v>298</v>
      </c>
      <c r="C256" s="11" t="s">
        <v>12</v>
      </c>
      <c r="D256" s="12">
        <f>D257</f>
        <v>8859980.8699999992</v>
      </c>
      <c r="E256" s="9">
        <f t="shared" si="22"/>
        <v>0</v>
      </c>
      <c r="F256" s="12">
        <f t="shared" si="23"/>
        <v>8859980.8699999992</v>
      </c>
      <c r="G256" s="12">
        <f t="shared" si="23"/>
        <v>8859980.8699999992</v>
      </c>
      <c r="H256" s="2"/>
    </row>
    <row r="257" spans="1:8" outlineLevel="5" x14ac:dyDescent="0.25">
      <c r="A257" s="10" t="s">
        <v>13</v>
      </c>
      <c r="B257" s="11" t="s">
        <v>298</v>
      </c>
      <c r="C257" s="11" t="s">
        <v>14</v>
      </c>
      <c r="D257" s="12">
        <v>8859980.8699999992</v>
      </c>
      <c r="E257" s="9">
        <f t="shared" si="22"/>
        <v>0</v>
      </c>
      <c r="F257" s="12">
        <v>8859980.8699999992</v>
      </c>
      <c r="G257" s="12">
        <v>8859980.8699999992</v>
      </c>
      <c r="H257" s="2"/>
    </row>
    <row r="258" spans="1:8" ht="28.5" x14ac:dyDescent="0.25">
      <c r="A258" s="6" t="s">
        <v>209</v>
      </c>
      <c r="B258" s="7" t="s">
        <v>210</v>
      </c>
      <c r="C258" s="7"/>
      <c r="D258" s="8">
        <f>D259+D263+D267+D271+D275+D279+D283+D287</f>
        <v>780000</v>
      </c>
      <c r="E258" s="9">
        <f t="shared" si="22"/>
        <v>-454500.02</v>
      </c>
      <c r="F258" s="8">
        <f>F259+F263+F267+F271+F275+F279+F283+F287</f>
        <v>780000</v>
      </c>
      <c r="G258" s="8">
        <f>G259+G263+G267+G271+G275+G279+G283+G287</f>
        <v>325499.98</v>
      </c>
      <c r="H258" s="2"/>
    </row>
    <row r="259" spans="1:8" ht="46.5" customHeight="1" outlineLevel="2" x14ac:dyDescent="0.25">
      <c r="A259" s="10" t="s">
        <v>211</v>
      </c>
      <c r="B259" s="11" t="s">
        <v>212</v>
      </c>
      <c r="C259" s="11"/>
      <c r="D259" s="12">
        <f>D260</f>
        <v>100000</v>
      </c>
      <c r="E259" s="9">
        <f t="shared" si="22"/>
        <v>-100000</v>
      </c>
      <c r="F259" s="12">
        <f t="shared" ref="F259:G261" si="24">F260</f>
        <v>100000</v>
      </c>
      <c r="G259" s="12">
        <f t="shared" si="24"/>
        <v>0</v>
      </c>
      <c r="H259" s="2"/>
    </row>
    <row r="260" spans="1:8" ht="30" outlineLevel="3" x14ac:dyDescent="0.25">
      <c r="A260" s="10" t="s">
        <v>300</v>
      </c>
      <c r="B260" s="11" t="s">
        <v>213</v>
      </c>
      <c r="C260" s="11"/>
      <c r="D260" s="12">
        <f>D261</f>
        <v>100000</v>
      </c>
      <c r="E260" s="9">
        <f t="shared" si="22"/>
        <v>-100000</v>
      </c>
      <c r="F260" s="12">
        <f t="shared" si="24"/>
        <v>100000</v>
      </c>
      <c r="G260" s="12">
        <f t="shared" si="24"/>
        <v>0</v>
      </c>
      <c r="H260" s="2"/>
    </row>
    <row r="261" spans="1:8" outlineLevel="4" x14ac:dyDescent="0.25">
      <c r="A261" s="10" t="s">
        <v>11</v>
      </c>
      <c r="B261" s="11" t="s">
        <v>213</v>
      </c>
      <c r="C261" s="11" t="s">
        <v>12</v>
      </c>
      <c r="D261" s="12">
        <f>D262</f>
        <v>100000</v>
      </c>
      <c r="E261" s="9">
        <f t="shared" si="22"/>
        <v>-100000</v>
      </c>
      <c r="F261" s="12">
        <f t="shared" si="24"/>
        <v>100000</v>
      </c>
      <c r="G261" s="12">
        <f t="shared" si="24"/>
        <v>0</v>
      </c>
      <c r="H261" s="2"/>
    </row>
    <row r="262" spans="1:8" outlineLevel="5" x14ac:dyDescent="0.25">
      <c r="A262" s="10" t="s">
        <v>13</v>
      </c>
      <c r="B262" s="11" t="s">
        <v>213</v>
      </c>
      <c r="C262" s="11" t="s">
        <v>14</v>
      </c>
      <c r="D262" s="12">
        <v>100000</v>
      </c>
      <c r="E262" s="9">
        <f t="shared" si="22"/>
        <v>-100000</v>
      </c>
      <c r="F262" s="12">
        <v>100000</v>
      </c>
      <c r="G262" s="12">
        <v>0</v>
      </c>
      <c r="H262" s="2"/>
    </row>
    <row r="263" spans="1:8" ht="45" outlineLevel="2" x14ac:dyDescent="0.25">
      <c r="A263" s="10" t="s">
        <v>214</v>
      </c>
      <c r="B263" s="11" t="s">
        <v>215</v>
      </c>
      <c r="C263" s="11"/>
      <c r="D263" s="12">
        <f>D264</f>
        <v>150000</v>
      </c>
      <c r="E263" s="9">
        <f t="shared" si="22"/>
        <v>-145000</v>
      </c>
      <c r="F263" s="12">
        <f t="shared" ref="F263:G265" si="25">F264</f>
        <v>150000</v>
      </c>
      <c r="G263" s="12">
        <f t="shared" si="25"/>
        <v>5000</v>
      </c>
      <c r="H263" s="2"/>
    </row>
    <row r="264" spans="1:8" ht="45" outlineLevel="3" x14ac:dyDescent="0.25">
      <c r="A264" s="10" t="s">
        <v>216</v>
      </c>
      <c r="B264" s="11" t="s">
        <v>217</v>
      </c>
      <c r="C264" s="11"/>
      <c r="D264" s="12">
        <f>D265</f>
        <v>150000</v>
      </c>
      <c r="E264" s="9">
        <f t="shared" si="22"/>
        <v>-145000</v>
      </c>
      <c r="F264" s="12">
        <f t="shared" si="25"/>
        <v>150000</v>
      </c>
      <c r="G264" s="12">
        <f t="shared" si="25"/>
        <v>5000</v>
      </c>
      <c r="H264" s="2"/>
    </row>
    <row r="265" spans="1:8" outlineLevel="4" x14ac:dyDescent="0.25">
      <c r="A265" s="10" t="s">
        <v>11</v>
      </c>
      <c r="B265" s="11" t="s">
        <v>217</v>
      </c>
      <c r="C265" s="11" t="s">
        <v>12</v>
      </c>
      <c r="D265" s="12">
        <f>D266</f>
        <v>150000</v>
      </c>
      <c r="E265" s="9">
        <f t="shared" si="22"/>
        <v>-145000</v>
      </c>
      <c r="F265" s="12">
        <f t="shared" si="25"/>
        <v>150000</v>
      </c>
      <c r="G265" s="12">
        <f t="shared" si="25"/>
        <v>5000</v>
      </c>
      <c r="H265" s="2"/>
    </row>
    <row r="266" spans="1:8" outlineLevel="5" x14ac:dyDescent="0.25">
      <c r="A266" s="10" t="s">
        <v>13</v>
      </c>
      <c r="B266" s="11" t="s">
        <v>217</v>
      </c>
      <c r="C266" s="11" t="s">
        <v>14</v>
      </c>
      <c r="D266" s="12">
        <v>150000</v>
      </c>
      <c r="E266" s="9">
        <f t="shared" si="22"/>
        <v>-145000</v>
      </c>
      <c r="F266" s="12">
        <v>150000</v>
      </c>
      <c r="G266" s="12">
        <v>5000</v>
      </c>
      <c r="H266" s="2"/>
    </row>
    <row r="267" spans="1:8" ht="36" customHeight="1" outlineLevel="2" x14ac:dyDescent="0.25">
      <c r="A267" s="10" t="s">
        <v>303</v>
      </c>
      <c r="B267" s="11" t="s">
        <v>218</v>
      </c>
      <c r="C267" s="11"/>
      <c r="D267" s="12">
        <f>D268</f>
        <v>50000</v>
      </c>
      <c r="E267" s="9">
        <f t="shared" si="22"/>
        <v>-36500.020000000004</v>
      </c>
      <c r="F267" s="12">
        <f t="shared" ref="F267:G269" si="26">F268</f>
        <v>50000</v>
      </c>
      <c r="G267" s="12">
        <f t="shared" si="26"/>
        <v>13499.98</v>
      </c>
      <c r="H267" s="2"/>
    </row>
    <row r="268" spans="1:8" ht="30" outlineLevel="3" x14ac:dyDescent="0.25">
      <c r="A268" s="10" t="s">
        <v>304</v>
      </c>
      <c r="B268" s="11" t="s">
        <v>219</v>
      </c>
      <c r="C268" s="11"/>
      <c r="D268" s="12">
        <f>D269</f>
        <v>50000</v>
      </c>
      <c r="E268" s="9">
        <f t="shared" si="22"/>
        <v>-36500.020000000004</v>
      </c>
      <c r="F268" s="12">
        <f t="shared" si="26"/>
        <v>50000</v>
      </c>
      <c r="G268" s="12">
        <f t="shared" si="26"/>
        <v>13499.98</v>
      </c>
      <c r="H268" s="2"/>
    </row>
    <row r="269" spans="1:8" outlineLevel="4" x14ac:dyDescent="0.25">
      <c r="A269" s="10" t="s">
        <v>11</v>
      </c>
      <c r="B269" s="11" t="s">
        <v>219</v>
      </c>
      <c r="C269" s="11" t="s">
        <v>12</v>
      </c>
      <c r="D269" s="12">
        <f>D270</f>
        <v>50000</v>
      </c>
      <c r="E269" s="9">
        <f t="shared" si="22"/>
        <v>-36500.020000000004</v>
      </c>
      <c r="F269" s="12">
        <f t="shared" si="26"/>
        <v>50000</v>
      </c>
      <c r="G269" s="12">
        <f t="shared" si="26"/>
        <v>13499.98</v>
      </c>
      <c r="H269" s="2"/>
    </row>
    <row r="270" spans="1:8" outlineLevel="5" x14ac:dyDescent="0.25">
      <c r="A270" s="10" t="s">
        <v>13</v>
      </c>
      <c r="B270" s="11" t="s">
        <v>219</v>
      </c>
      <c r="C270" s="11" t="s">
        <v>14</v>
      </c>
      <c r="D270" s="12">
        <v>50000</v>
      </c>
      <c r="E270" s="9">
        <f t="shared" si="22"/>
        <v>-36500.020000000004</v>
      </c>
      <c r="F270" s="12">
        <v>50000</v>
      </c>
      <c r="G270" s="12">
        <v>13499.98</v>
      </c>
      <c r="H270" s="2"/>
    </row>
    <row r="271" spans="1:8" ht="30" outlineLevel="2" x14ac:dyDescent="0.25">
      <c r="A271" s="10" t="s">
        <v>220</v>
      </c>
      <c r="B271" s="11" t="s">
        <v>221</v>
      </c>
      <c r="C271" s="11"/>
      <c r="D271" s="12">
        <f>D272</f>
        <v>100000</v>
      </c>
      <c r="E271" s="9">
        <f t="shared" si="22"/>
        <v>-74500</v>
      </c>
      <c r="F271" s="12">
        <f t="shared" ref="F271:G273" si="27">F272</f>
        <v>100000</v>
      </c>
      <c r="G271" s="12">
        <f t="shared" si="27"/>
        <v>25500</v>
      </c>
      <c r="H271" s="2"/>
    </row>
    <row r="272" spans="1:8" ht="21.75" customHeight="1" outlineLevel="3" x14ac:dyDescent="0.25">
      <c r="A272" s="10" t="s">
        <v>222</v>
      </c>
      <c r="B272" s="11" t="s">
        <v>223</v>
      </c>
      <c r="C272" s="11"/>
      <c r="D272" s="12">
        <f>D273</f>
        <v>100000</v>
      </c>
      <c r="E272" s="9">
        <f t="shared" si="22"/>
        <v>-74500</v>
      </c>
      <c r="F272" s="12">
        <f t="shared" si="27"/>
        <v>100000</v>
      </c>
      <c r="G272" s="12">
        <f t="shared" si="27"/>
        <v>25500</v>
      </c>
      <c r="H272" s="2"/>
    </row>
    <row r="273" spans="1:8" outlineLevel="4" x14ac:dyDescent="0.25">
      <c r="A273" s="10" t="s">
        <v>11</v>
      </c>
      <c r="B273" s="11" t="s">
        <v>223</v>
      </c>
      <c r="C273" s="11" t="s">
        <v>12</v>
      </c>
      <c r="D273" s="12">
        <f>D274</f>
        <v>100000</v>
      </c>
      <c r="E273" s="9">
        <f t="shared" si="22"/>
        <v>-74500</v>
      </c>
      <c r="F273" s="12">
        <f t="shared" si="27"/>
        <v>100000</v>
      </c>
      <c r="G273" s="12">
        <f t="shared" si="27"/>
        <v>25500</v>
      </c>
      <c r="H273" s="2"/>
    </row>
    <row r="274" spans="1:8" outlineLevel="5" x14ac:dyDescent="0.25">
      <c r="A274" s="10" t="s">
        <v>13</v>
      </c>
      <c r="B274" s="11" t="s">
        <v>223</v>
      </c>
      <c r="C274" s="11" t="s">
        <v>14</v>
      </c>
      <c r="D274" s="12">
        <v>100000</v>
      </c>
      <c r="E274" s="9">
        <f t="shared" si="22"/>
        <v>-74500</v>
      </c>
      <c r="F274" s="12">
        <v>100000</v>
      </c>
      <c r="G274" s="12">
        <v>25500</v>
      </c>
      <c r="H274" s="2"/>
    </row>
    <row r="275" spans="1:8" ht="30" outlineLevel="2" x14ac:dyDescent="0.25">
      <c r="A275" s="10" t="s">
        <v>224</v>
      </c>
      <c r="B275" s="11" t="s">
        <v>225</v>
      </c>
      <c r="C275" s="11"/>
      <c r="D275" s="12">
        <f>D276</f>
        <v>50000</v>
      </c>
      <c r="E275" s="9">
        <f t="shared" si="22"/>
        <v>0</v>
      </c>
      <c r="F275" s="12">
        <f t="shared" ref="F275:G277" si="28">F276</f>
        <v>50000</v>
      </c>
      <c r="G275" s="12">
        <f t="shared" si="28"/>
        <v>50000</v>
      </c>
      <c r="H275" s="2"/>
    </row>
    <row r="276" spans="1:8" ht="30" outlineLevel="3" x14ac:dyDescent="0.25">
      <c r="A276" s="10" t="s">
        <v>226</v>
      </c>
      <c r="B276" s="11" t="s">
        <v>227</v>
      </c>
      <c r="C276" s="11"/>
      <c r="D276" s="12">
        <f>D277</f>
        <v>50000</v>
      </c>
      <c r="E276" s="9">
        <f t="shared" si="22"/>
        <v>0</v>
      </c>
      <c r="F276" s="12">
        <f t="shared" si="28"/>
        <v>50000</v>
      </c>
      <c r="G276" s="12">
        <f t="shared" si="28"/>
        <v>50000</v>
      </c>
      <c r="H276" s="2"/>
    </row>
    <row r="277" spans="1:8" outlineLevel="4" x14ac:dyDescent="0.25">
      <c r="A277" s="10" t="s">
        <v>11</v>
      </c>
      <c r="B277" s="11" t="s">
        <v>227</v>
      </c>
      <c r="C277" s="11" t="s">
        <v>12</v>
      </c>
      <c r="D277" s="12">
        <f>D278</f>
        <v>50000</v>
      </c>
      <c r="E277" s="9">
        <f t="shared" si="22"/>
        <v>0</v>
      </c>
      <c r="F277" s="12">
        <f t="shared" si="28"/>
        <v>50000</v>
      </c>
      <c r="G277" s="12">
        <f t="shared" si="28"/>
        <v>50000</v>
      </c>
      <c r="H277" s="2"/>
    </row>
    <row r="278" spans="1:8" outlineLevel="5" x14ac:dyDescent="0.25">
      <c r="A278" s="10" t="s">
        <v>13</v>
      </c>
      <c r="B278" s="11" t="s">
        <v>227</v>
      </c>
      <c r="C278" s="11" t="s">
        <v>14</v>
      </c>
      <c r="D278" s="12">
        <v>50000</v>
      </c>
      <c r="E278" s="9">
        <f t="shared" si="22"/>
        <v>0</v>
      </c>
      <c r="F278" s="12">
        <v>50000</v>
      </c>
      <c r="G278" s="12">
        <v>50000</v>
      </c>
      <c r="H278" s="2"/>
    </row>
    <row r="279" spans="1:8" outlineLevel="2" x14ac:dyDescent="0.25">
      <c r="A279" s="10" t="s">
        <v>228</v>
      </c>
      <c r="B279" s="11" t="s">
        <v>229</v>
      </c>
      <c r="C279" s="11"/>
      <c r="D279" s="12">
        <f>D280</f>
        <v>30000</v>
      </c>
      <c r="E279" s="9">
        <f t="shared" si="22"/>
        <v>-30000</v>
      </c>
      <c r="F279" s="12">
        <f t="shared" ref="F279:G281" si="29">F280</f>
        <v>30000</v>
      </c>
      <c r="G279" s="12">
        <f t="shared" si="29"/>
        <v>0</v>
      </c>
      <c r="H279" s="2"/>
    </row>
    <row r="280" spans="1:8" ht="17.25" customHeight="1" outlineLevel="3" x14ac:dyDescent="0.25">
      <c r="A280" s="10" t="s">
        <v>230</v>
      </c>
      <c r="B280" s="11" t="s">
        <v>231</v>
      </c>
      <c r="C280" s="11"/>
      <c r="D280" s="12">
        <f>D281</f>
        <v>30000</v>
      </c>
      <c r="E280" s="9">
        <f t="shared" si="22"/>
        <v>-30000</v>
      </c>
      <c r="F280" s="12">
        <f t="shared" si="29"/>
        <v>30000</v>
      </c>
      <c r="G280" s="12">
        <f t="shared" si="29"/>
        <v>0</v>
      </c>
      <c r="H280" s="2"/>
    </row>
    <row r="281" spans="1:8" outlineLevel="4" x14ac:dyDescent="0.25">
      <c r="A281" s="10" t="s">
        <v>11</v>
      </c>
      <c r="B281" s="11" t="s">
        <v>231</v>
      </c>
      <c r="C281" s="11" t="s">
        <v>12</v>
      </c>
      <c r="D281" s="12">
        <f>D282</f>
        <v>30000</v>
      </c>
      <c r="E281" s="9">
        <f t="shared" si="22"/>
        <v>-30000</v>
      </c>
      <c r="F281" s="12">
        <f t="shared" si="29"/>
        <v>30000</v>
      </c>
      <c r="G281" s="12">
        <f t="shared" si="29"/>
        <v>0</v>
      </c>
      <c r="H281" s="2"/>
    </row>
    <row r="282" spans="1:8" outlineLevel="5" x14ac:dyDescent="0.25">
      <c r="A282" s="10" t="s">
        <v>13</v>
      </c>
      <c r="B282" s="11" t="s">
        <v>231</v>
      </c>
      <c r="C282" s="11" t="s">
        <v>14</v>
      </c>
      <c r="D282" s="12">
        <v>30000</v>
      </c>
      <c r="E282" s="9">
        <f t="shared" si="22"/>
        <v>-30000</v>
      </c>
      <c r="F282" s="12">
        <v>30000</v>
      </c>
      <c r="G282" s="12">
        <v>0</v>
      </c>
      <c r="H282" s="2"/>
    </row>
    <row r="283" spans="1:8" outlineLevel="2" x14ac:dyDescent="0.25">
      <c r="A283" s="10" t="s">
        <v>232</v>
      </c>
      <c r="B283" s="11" t="s">
        <v>233</v>
      </c>
      <c r="C283" s="11"/>
      <c r="D283" s="12">
        <f>D284</f>
        <v>68500</v>
      </c>
      <c r="E283" s="9">
        <f t="shared" si="22"/>
        <v>-68500</v>
      </c>
      <c r="F283" s="12">
        <f t="shared" ref="F283:G285" si="30">F284</f>
        <v>68500</v>
      </c>
      <c r="G283" s="12">
        <f t="shared" si="30"/>
        <v>0</v>
      </c>
      <c r="H283" s="2"/>
    </row>
    <row r="284" spans="1:8" ht="18.75" customHeight="1" outlineLevel="3" x14ac:dyDescent="0.25">
      <c r="A284" s="10" t="s">
        <v>234</v>
      </c>
      <c r="B284" s="11" t="s">
        <v>235</v>
      </c>
      <c r="C284" s="11"/>
      <c r="D284" s="12">
        <f>D285</f>
        <v>68500</v>
      </c>
      <c r="E284" s="9">
        <f t="shared" si="22"/>
        <v>-68500</v>
      </c>
      <c r="F284" s="12">
        <f t="shared" si="30"/>
        <v>68500</v>
      </c>
      <c r="G284" s="12">
        <f t="shared" si="30"/>
        <v>0</v>
      </c>
      <c r="H284" s="2"/>
    </row>
    <row r="285" spans="1:8" outlineLevel="4" x14ac:dyDescent="0.25">
      <c r="A285" s="10" t="s">
        <v>11</v>
      </c>
      <c r="B285" s="11" t="s">
        <v>235</v>
      </c>
      <c r="C285" s="11" t="s">
        <v>12</v>
      </c>
      <c r="D285" s="12">
        <f>D286</f>
        <v>68500</v>
      </c>
      <c r="E285" s="9">
        <f t="shared" si="22"/>
        <v>-68500</v>
      </c>
      <c r="F285" s="12">
        <f t="shared" si="30"/>
        <v>68500</v>
      </c>
      <c r="G285" s="12">
        <f t="shared" si="30"/>
        <v>0</v>
      </c>
      <c r="H285" s="2"/>
    </row>
    <row r="286" spans="1:8" outlineLevel="5" x14ac:dyDescent="0.25">
      <c r="A286" s="10" t="s">
        <v>13</v>
      </c>
      <c r="B286" s="11" t="s">
        <v>235</v>
      </c>
      <c r="C286" s="11" t="s">
        <v>14</v>
      </c>
      <c r="D286" s="12">
        <v>68500</v>
      </c>
      <c r="E286" s="9">
        <f t="shared" si="22"/>
        <v>-68500</v>
      </c>
      <c r="F286" s="12">
        <v>68500</v>
      </c>
      <c r="G286" s="12">
        <v>0</v>
      </c>
      <c r="H286" s="2"/>
    </row>
    <row r="287" spans="1:8" outlineLevel="5" x14ac:dyDescent="0.25">
      <c r="A287" s="23" t="s">
        <v>333</v>
      </c>
      <c r="B287" s="24" t="s">
        <v>335</v>
      </c>
      <c r="C287" s="24"/>
      <c r="D287" s="12">
        <f>D288</f>
        <v>231500</v>
      </c>
      <c r="E287" s="9">
        <f t="shared" si="22"/>
        <v>0</v>
      </c>
      <c r="F287" s="12">
        <f>F288</f>
        <v>231500</v>
      </c>
      <c r="G287" s="12">
        <f>G288</f>
        <v>231500</v>
      </c>
      <c r="H287" s="2"/>
    </row>
    <row r="288" spans="1:8" outlineLevel="5" x14ac:dyDescent="0.25">
      <c r="A288" s="23" t="s">
        <v>334</v>
      </c>
      <c r="B288" s="24" t="s">
        <v>336</v>
      </c>
      <c r="C288" s="24"/>
      <c r="D288" s="12">
        <f>D289+D291</f>
        <v>231500</v>
      </c>
      <c r="E288" s="9">
        <f t="shared" si="22"/>
        <v>0</v>
      </c>
      <c r="F288" s="12">
        <f>F289+F291</f>
        <v>231500</v>
      </c>
      <c r="G288" s="12">
        <f>G289+G291</f>
        <v>231500</v>
      </c>
      <c r="H288" s="2"/>
    </row>
    <row r="289" spans="1:8" outlineLevel="5" x14ac:dyDescent="0.25">
      <c r="A289" s="23" t="s">
        <v>11</v>
      </c>
      <c r="B289" s="24" t="s">
        <v>336</v>
      </c>
      <c r="C289" s="24" t="s">
        <v>12</v>
      </c>
      <c r="D289" s="12">
        <f>D290</f>
        <v>155000</v>
      </c>
      <c r="E289" s="9">
        <f t="shared" si="22"/>
        <v>0</v>
      </c>
      <c r="F289" s="12">
        <f>F290</f>
        <v>155000</v>
      </c>
      <c r="G289" s="12">
        <f>G290</f>
        <v>155000</v>
      </c>
      <c r="H289" s="2"/>
    </row>
    <row r="290" spans="1:8" outlineLevel="5" x14ac:dyDescent="0.25">
      <c r="A290" s="23" t="s">
        <v>13</v>
      </c>
      <c r="B290" s="24" t="s">
        <v>336</v>
      </c>
      <c r="C290" s="24" t="s">
        <v>14</v>
      </c>
      <c r="D290" s="12">
        <v>155000</v>
      </c>
      <c r="E290" s="9">
        <f t="shared" si="22"/>
        <v>0</v>
      </c>
      <c r="F290" s="12">
        <v>155000</v>
      </c>
      <c r="G290" s="12">
        <v>155000</v>
      </c>
      <c r="H290" s="2"/>
    </row>
    <row r="291" spans="1:8" outlineLevel="5" x14ac:dyDescent="0.25">
      <c r="A291" s="40" t="s">
        <v>29</v>
      </c>
      <c r="B291" s="24" t="s">
        <v>336</v>
      </c>
      <c r="C291" s="24" t="s">
        <v>30</v>
      </c>
      <c r="D291" s="12">
        <f>D292</f>
        <v>76500</v>
      </c>
      <c r="E291" s="9">
        <f t="shared" si="22"/>
        <v>0</v>
      </c>
      <c r="F291" s="12">
        <f>F292</f>
        <v>76500</v>
      </c>
      <c r="G291" s="12">
        <f>G292</f>
        <v>76500</v>
      </c>
      <c r="H291" s="2"/>
    </row>
    <row r="292" spans="1:8" outlineLevel="5" x14ac:dyDescent="0.25">
      <c r="A292" s="39" t="s">
        <v>314</v>
      </c>
      <c r="B292" s="24" t="s">
        <v>336</v>
      </c>
      <c r="C292" s="24" t="s">
        <v>315</v>
      </c>
      <c r="D292" s="12">
        <v>76500</v>
      </c>
      <c r="E292" s="9">
        <f t="shared" si="22"/>
        <v>0</v>
      </c>
      <c r="F292" s="12">
        <v>76500</v>
      </c>
      <c r="G292" s="12">
        <v>76500</v>
      </c>
      <c r="H292" s="2"/>
    </row>
    <row r="293" spans="1:8" ht="33" customHeight="1" x14ac:dyDescent="0.25">
      <c r="A293" s="6" t="s">
        <v>236</v>
      </c>
      <c r="B293" s="7" t="s">
        <v>237</v>
      </c>
      <c r="C293" s="7"/>
      <c r="D293" s="8">
        <f>D294+D298+D302+D309+D315+D319</f>
        <v>4838288</v>
      </c>
      <c r="E293" s="9">
        <f t="shared" si="22"/>
        <v>-488236.20000000019</v>
      </c>
      <c r="F293" s="8">
        <f>F294+F298+F302+F309+F315+F319</f>
        <v>4838288</v>
      </c>
      <c r="G293" s="8">
        <f>G294+G298+G302+G309+G315+G319</f>
        <v>4350051.8</v>
      </c>
      <c r="H293" s="2"/>
    </row>
    <row r="294" spans="1:8" ht="33.75" customHeight="1" outlineLevel="2" x14ac:dyDescent="0.25">
      <c r="A294" s="10" t="s">
        <v>238</v>
      </c>
      <c r="B294" s="11" t="s">
        <v>239</v>
      </c>
      <c r="C294" s="11"/>
      <c r="D294" s="12">
        <f>D295</f>
        <v>1236000</v>
      </c>
      <c r="E294" s="9">
        <f t="shared" si="22"/>
        <v>-29091.389999999898</v>
      </c>
      <c r="F294" s="12">
        <f t="shared" ref="F294:G296" si="31">F295</f>
        <v>1236000</v>
      </c>
      <c r="G294" s="12">
        <f t="shared" si="31"/>
        <v>1206908.6100000001</v>
      </c>
      <c r="H294" s="2"/>
    </row>
    <row r="295" spans="1:8" ht="30" outlineLevel="3" x14ac:dyDescent="0.25">
      <c r="A295" s="10" t="s">
        <v>240</v>
      </c>
      <c r="B295" s="11" t="s">
        <v>241</v>
      </c>
      <c r="C295" s="11"/>
      <c r="D295" s="12">
        <f>D296</f>
        <v>1236000</v>
      </c>
      <c r="E295" s="9">
        <f t="shared" si="22"/>
        <v>-29091.389999999898</v>
      </c>
      <c r="F295" s="12">
        <f t="shared" si="31"/>
        <v>1236000</v>
      </c>
      <c r="G295" s="12">
        <f t="shared" si="31"/>
        <v>1206908.6100000001</v>
      </c>
      <c r="H295" s="2"/>
    </row>
    <row r="296" spans="1:8" ht="49.5" customHeight="1" outlineLevel="4" x14ac:dyDescent="0.25">
      <c r="A296" s="10" t="s">
        <v>54</v>
      </c>
      <c r="B296" s="11" t="s">
        <v>241</v>
      </c>
      <c r="C296" s="11" t="s">
        <v>55</v>
      </c>
      <c r="D296" s="12">
        <f>D297</f>
        <v>1236000</v>
      </c>
      <c r="E296" s="9">
        <f t="shared" si="22"/>
        <v>-29091.389999999898</v>
      </c>
      <c r="F296" s="12">
        <f t="shared" si="31"/>
        <v>1236000</v>
      </c>
      <c r="G296" s="12">
        <f t="shared" si="31"/>
        <v>1206908.6100000001</v>
      </c>
      <c r="H296" s="2"/>
    </row>
    <row r="297" spans="1:8" outlineLevel="5" x14ac:dyDescent="0.25">
      <c r="A297" s="10" t="s">
        <v>242</v>
      </c>
      <c r="B297" s="11" t="s">
        <v>241</v>
      </c>
      <c r="C297" s="11" t="s">
        <v>243</v>
      </c>
      <c r="D297" s="12">
        <v>1236000</v>
      </c>
      <c r="E297" s="9">
        <f t="shared" si="22"/>
        <v>-29091.389999999898</v>
      </c>
      <c r="F297" s="12">
        <v>1236000</v>
      </c>
      <c r="G297" s="12">
        <v>1206908.6100000001</v>
      </c>
      <c r="H297" s="2"/>
    </row>
    <row r="298" spans="1:8" ht="30" outlineLevel="2" x14ac:dyDescent="0.25">
      <c r="A298" s="10" t="s">
        <v>291</v>
      </c>
      <c r="B298" s="11" t="s">
        <v>244</v>
      </c>
      <c r="C298" s="11"/>
      <c r="D298" s="12">
        <f>D299</f>
        <v>150000</v>
      </c>
      <c r="E298" s="9">
        <f t="shared" si="22"/>
        <v>-12534</v>
      </c>
      <c r="F298" s="12">
        <f t="shared" ref="F298:G300" si="32">F299</f>
        <v>150000</v>
      </c>
      <c r="G298" s="12">
        <f t="shared" si="32"/>
        <v>137466</v>
      </c>
      <c r="H298" s="2"/>
    </row>
    <row r="299" spans="1:8" ht="30" outlineLevel="3" x14ac:dyDescent="0.25">
      <c r="A299" s="10" t="s">
        <v>245</v>
      </c>
      <c r="B299" s="11" t="s">
        <v>246</v>
      </c>
      <c r="C299" s="11"/>
      <c r="D299" s="12">
        <f>D300</f>
        <v>150000</v>
      </c>
      <c r="E299" s="9">
        <f t="shared" si="22"/>
        <v>-12534</v>
      </c>
      <c r="F299" s="12">
        <f t="shared" si="32"/>
        <v>150000</v>
      </c>
      <c r="G299" s="12">
        <f t="shared" si="32"/>
        <v>137466</v>
      </c>
      <c r="H299" s="2"/>
    </row>
    <row r="300" spans="1:8" ht="22.5" customHeight="1" outlineLevel="4" x14ac:dyDescent="0.25">
      <c r="A300" s="10" t="s">
        <v>29</v>
      </c>
      <c r="B300" s="11" t="s">
        <v>246</v>
      </c>
      <c r="C300" s="11" t="s">
        <v>30</v>
      </c>
      <c r="D300" s="12">
        <f>D301</f>
        <v>150000</v>
      </c>
      <c r="E300" s="9">
        <f t="shared" si="22"/>
        <v>-12534</v>
      </c>
      <c r="F300" s="12">
        <f t="shared" si="32"/>
        <v>150000</v>
      </c>
      <c r="G300" s="12">
        <f t="shared" si="32"/>
        <v>137466</v>
      </c>
      <c r="H300" s="2"/>
    </row>
    <row r="301" spans="1:8" ht="18" customHeight="1" outlineLevel="5" x14ac:dyDescent="0.25">
      <c r="A301" s="10" t="s">
        <v>31</v>
      </c>
      <c r="B301" s="11" t="s">
        <v>246</v>
      </c>
      <c r="C301" s="11" t="s">
        <v>32</v>
      </c>
      <c r="D301" s="12">
        <v>150000</v>
      </c>
      <c r="E301" s="9">
        <f t="shared" si="22"/>
        <v>-12534</v>
      </c>
      <c r="F301" s="12">
        <v>150000</v>
      </c>
      <c r="G301" s="12">
        <v>137466</v>
      </c>
      <c r="H301" s="2"/>
    </row>
    <row r="302" spans="1:8" outlineLevel="2" x14ac:dyDescent="0.25">
      <c r="A302" s="10" t="s">
        <v>247</v>
      </c>
      <c r="B302" s="11" t="s">
        <v>248</v>
      </c>
      <c r="C302" s="11"/>
      <c r="D302" s="12">
        <f>D303</f>
        <v>300000</v>
      </c>
      <c r="E302" s="9">
        <f t="shared" si="22"/>
        <v>-120000</v>
      </c>
      <c r="F302" s="12">
        <f>F303</f>
        <v>300000</v>
      </c>
      <c r="G302" s="12">
        <f>G303</f>
        <v>180000</v>
      </c>
      <c r="H302" s="2"/>
    </row>
    <row r="303" spans="1:8" ht="20.25" customHeight="1" outlineLevel="3" x14ac:dyDescent="0.25">
      <c r="A303" s="10" t="s">
        <v>249</v>
      </c>
      <c r="B303" s="11" t="s">
        <v>250</v>
      </c>
      <c r="C303" s="11"/>
      <c r="D303" s="12">
        <f>D306+D304</f>
        <v>300000</v>
      </c>
      <c r="E303" s="9">
        <f t="shared" si="22"/>
        <v>-120000</v>
      </c>
      <c r="F303" s="12">
        <f>F306+F304</f>
        <v>300000</v>
      </c>
      <c r="G303" s="12">
        <f>G306+G304</f>
        <v>180000</v>
      </c>
      <c r="H303" s="2"/>
    </row>
    <row r="304" spans="1:8" ht="19.5" customHeight="1" outlineLevel="3" x14ac:dyDescent="0.25">
      <c r="A304" s="39" t="s">
        <v>44</v>
      </c>
      <c r="B304" s="11" t="s">
        <v>250</v>
      </c>
      <c r="C304" s="11" t="s">
        <v>45</v>
      </c>
      <c r="D304" s="12">
        <f>D305</f>
        <v>30000</v>
      </c>
      <c r="E304" s="9">
        <f t="shared" si="22"/>
        <v>0</v>
      </c>
      <c r="F304" s="12">
        <f>F305</f>
        <v>30000</v>
      </c>
      <c r="G304" s="12">
        <f>G305</f>
        <v>30000</v>
      </c>
      <c r="H304" s="2"/>
    </row>
    <row r="305" spans="1:8" ht="23.25" customHeight="1" outlineLevel="3" x14ac:dyDescent="0.25">
      <c r="A305" s="39" t="s">
        <v>46</v>
      </c>
      <c r="B305" s="11" t="s">
        <v>250</v>
      </c>
      <c r="C305" s="11" t="s">
        <v>47</v>
      </c>
      <c r="D305" s="12">
        <v>30000</v>
      </c>
      <c r="E305" s="9">
        <f t="shared" si="22"/>
        <v>0</v>
      </c>
      <c r="F305" s="12">
        <v>30000</v>
      </c>
      <c r="G305" s="12">
        <v>30000</v>
      </c>
      <c r="H305" s="2"/>
    </row>
    <row r="306" spans="1:8" ht="21" customHeight="1" outlineLevel="4" x14ac:dyDescent="0.25">
      <c r="A306" s="10" t="s">
        <v>29</v>
      </c>
      <c r="B306" s="11" t="s">
        <v>250</v>
      </c>
      <c r="C306" s="11" t="s">
        <v>30</v>
      </c>
      <c r="D306" s="12">
        <f>D308+D307</f>
        <v>270000</v>
      </c>
      <c r="E306" s="9">
        <f t="shared" si="22"/>
        <v>-120000</v>
      </c>
      <c r="F306" s="12">
        <f>F308+F307</f>
        <v>270000</v>
      </c>
      <c r="G306" s="12">
        <f>G308+G307</f>
        <v>150000</v>
      </c>
      <c r="H306" s="2"/>
    </row>
    <row r="307" spans="1:8" ht="21" customHeight="1" outlineLevel="4" x14ac:dyDescent="0.25">
      <c r="A307" s="10" t="s">
        <v>338</v>
      </c>
      <c r="B307" s="11" t="s">
        <v>250</v>
      </c>
      <c r="C307" s="11" t="s">
        <v>337</v>
      </c>
      <c r="D307" s="12">
        <v>120000</v>
      </c>
      <c r="E307" s="9">
        <f t="shared" si="22"/>
        <v>-120000</v>
      </c>
      <c r="F307" s="12">
        <v>120000</v>
      </c>
      <c r="G307" s="12">
        <v>0</v>
      </c>
      <c r="H307" s="2"/>
    </row>
    <row r="308" spans="1:8" ht="21" customHeight="1" outlineLevel="5" x14ac:dyDescent="0.25">
      <c r="A308" s="10" t="s">
        <v>302</v>
      </c>
      <c r="B308" s="11" t="s">
        <v>250</v>
      </c>
      <c r="C308" s="11" t="s">
        <v>301</v>
      </c>
      <c r="D308" s="12">
        <v>150000</v>
      </c>
      <c r="E308" s="9">
        <f t="shared" si="22"/>
        <v>0</v>
      </c>
      <c r="F308" s="12">
        <v>150000</v>
      </c>
      <c r="G308" s="12">
        <v>150000</v>
      </c>
      <c r="H308" s="2"/>
    </row>
    <row r="309" spans="1:8" ht="33.75" customHeight="1" outlineLevel="2" x14ac:dyDescent="0.25">
      <c r="A309" s="10" t="s">
        <v>251</v>
      </c>
      <c r="B309" s="11" t="s">
        <v>252</v>
      </c>
      <c r="C309" s="11"/>
      <c r="D309" s="12">
        <f>D310</f>
        <v>677437.49</v>
      </c>
      <c r="E309" s="9">
        <f t="shared" si="22"/>
        <v>-287623.61</v>
      </c>
      <c r="F309" s="12">
        <f>F310</f>
        <v>677437.49</v>
      </c>
      <c r="G309" s="12">
        <f>G310</f>
        <v>389813.88</v>
      </c>
      <c r="H309" s="2"/>
    </row>
    <row r="310" spans="1:8" outlineLevel="3" x14ac:dyDescent="0.25">
      <c r="A310" s="10" t="s">
        <v>253</v>
      </c>
      <c r="B310" s="11" t="s">
        <v>254</v>
      </c>
      <c r="C310" s="11"/>
      <c r="D310" s="12">
        <f>D311+D313</f>
        <v>677437.49</v>
      </c>
      <c r="E310" s="9">
        <f t="shared" si="22"/>
        <v>-287623.61</v>
      </c>
      <c r="F310" s="12">
        <f>F311+F313</f>
        <v>677437.49</v>
      </c>
      <c r="G310" s="12">
        <f>G311+G313</f>
        <v>389813.88</v>
      </c>
      <c r="H310" s="2"/>
    </row>
    <row r="311" spans="1:8" ht="48.75" customHeight="1" outlineLevel="4" x14ac:dyDescent="0.25">
      <c r="A311" s="10" t="s">
        <v>54</v>
      </c>
      <c r="B311" s="11" t="s">
        <v>254</v>
      </c>
      <c r="C311" s="11" t="s">
        <v>55</v>
      </c>
      <c r="D311" s="12">
        <f>D312</f>
        <v>600000</v>
      </c>
      <c r="E311" s="9">
        <f t="shared" ref="E311:E343" si="33">G311-D311</f>
        <v>-267960.71000000002</v>
      </c>
      <c r="F311" s="12">
        <f>F312</f>
        <v>600000</v>
      </c>
      <c r="G311" s="12">
        <f>G312</f>
        <v>332039.28999999998</v>
      </c>
      <c r="H311" s="2"/>
    </row>
    <row r="312" spans="1:8" ht="16.5" customHeight="1" outlineLevel="5" x14ac:dyDescent="0.25">
      <c r="A312" s="10" t="s">
        <v>56</v>
      </c>
      <c r="B312" s="11" t="s">
        <v>254</v>
      </c>
      <c r="C312" s="11" t="s">
        <v>57</v>
      </c>
      <c r="D312" s="12">
        <v>600000</v>
      </c>
      <c r="E312" s="9">
        <f t="shared" si="33"/>
        <v>-267960.71000000002</v>
      </c>
      <c r="F312" s="12">
        <v>600000</v>
      </c>
      <c r="G312" s="12">
        <v>332039.28999999998</v>
      </c>
      <c r="H312" s="2"/>
    </row>
    <row r="313" spans="1:8" outlineLevel="4" x14ac:dyDescent="0.25">
      <c r="A313" s="10" t="s">
        <v>11</v>
      </c>
      <c r="B313" s="11" t="s">
        <v>254</v>
      </c>
      <c r="C313" s="11" t="s">
        <v>12</v>
      </c>
      <c r="D313" s="12">
        <f>D314</f>
        <v>77437.490000000005</v>
      </c>
      <c r="E313" s="9">
        <f t="shared" si="33"/>
        <v>-19662.900000000009</v>
      </c>
      <c r="F313" s="12">
        <f>F314</f>
        <v>77437.490000000005</v>
      </c>
      <c r="G313" s="12">
        <f>G314</f>
        <v>57774.59</v>
      </c>
      <c r="H313" s="2"/>
    </row>
    <row r="314" spans="1:8" outlineLevel="5" x14ac:dyDescent="0.25">
      <c r="A314" s="10" t="s">
        <v>13</v>
      </c>
      <c r="B314" s="11" t="s">
        <v>254</v>
      </c>
      <c r="C314" s="11" t="s">
        <v>14</v>
      </c>
      <c r="D314" s="12">
        <v>77437.490000000005</v>
      </c>
      <c r="E314" s="9">
        <f t="shared" si="33"/>
        <v>-19662.900000000009</v>
      </c>
      <c r="F314" s="12">
        <v>77437.490000000005</v>
      </c>
      <c r="G314" s="12">
        <v>57774.59</v>
      </c>
      <c r="H314" s="2"/>
    </row>
    <row r="315" spans="1:8" outlineLevel="2" x14ac:dyDescent="0.25">
      <c r="A315" s="10" t="s">
        <v>255</v>
      </c>
      <c r="B315" s="11" t="s">
        <v>256</v>
      </c>
      <c r="C315" s="11"/>
      <c r="D315" s="12">
        <f>D316</f>
        <v>14562.51</v>
      </c>
      <c r="E315" s="9">
        <f t="shared" si="33"/>
        <v>0</v>
      </c>
      <c r="F315" s="12">
        <f t="shared" ref="F315:G317" si="34">F316</f>
        <v>14562.51</v>
      </c>
      <c r="G315" s="12">
        <f t="shared" si="34"/>
        <v>14562.51</v>
      </c>
      <c r="H315" s="2"/>
    </row>
    <row r="316" spans="1:8" ht="17.25" customHeight="1" outlineLevel="3" x14ac:dyDescent="0.25">
      <c r="A316" s="10" t="s">
        <v>257</v>
      </c>
      <c r="B316" s="11" t="s">
        <v>258</v>
      </c>
      <c r="C316" s="11"/>
      <c r="D316" s="12">
        <f>D317</f>
        <v>14562.51</v>
      </c>
      <c r="E316" s="9">
        <f t="shared" si="33"/>
        <v>0</v>
      </c>
      <c r="F316" s="12">
        <f t="shared" si="34"/>
        <v>14562.51</v>
      </c>
      <c r="G316" s="12">
        <f t="shared" si="34"/>
        <v>14562.51</v>
      </c>
      <c r="H316" s="2"/>
    </row>
    <row r="317" spans="1:8" ht="18.75" customHeight="1" outlineLevel="4" x14ac:dyDescent="0.25">
      <c r="A317" s="10" t="s">
        <v>44</v>
      </c>
      <c r="B317" s="11" t="s">
        <v>258</v>
      </c>
      <c r="C317" s="11" t="s">
        <v>45</v>
      </c>
      <c r="D317" s="12">
        <f>D318</f>
        <v>14562.51</v>
      </c>
      <c r="E317" s="9">
        <f t="shared" si="33"/>
        <v>0</v>
      </c>
      <c r="F317" s="12">
        <f t="shared" si="34"/>
        <v>14562.51</v>
      </c>
      <c r="G317" s="12">
        <f t="shared" si="34"/>
        <v>14562.51</v>
      </c>
      <c r="H317" s="2"/>
    </row>
    <row r="318" spans="1:8" ht="18" customHeight="1" outlineLevel="5" x14ac:dyDescent="0.25">
      <c r="A318" s="10" t="s">
        <v>46</v>
      </c>
      <c r="B318" s="11" t="s">
        <v>258</v>
      </c>
      <c r="C318" s="11" t="s">
        <v>47</v>
      </c>
      <c r="D318" s="12">
        <v>14562.51</v>
      </c>
      <c r="E318" s="9">
        <f t="shared" si="33"/>
        <v>0</v>
      </c>
      <c r="F318" s="12">
        <v>14562.51</v>
      </c>
      <c r="G318" s="12">
        <v>14562.51</v>
      </c>
      <c r="H318" s="2"/>
    </row>
    <row r="319" spans="1:8" ht="34.5" customHeight="1" outlineLevel="2" x14ac:dyDescent="0.25">
      <c r="A319" s="10" t="s">
        <v>292</v>
      </c>
      <c r="B319" s="11" t="s">
        <v>259</v>
      </c>
      <c r="C319" s="11"/>
      <c r="D319" s="12">
        <f>D323+D320</f>
        <v>2460288</v>
      </c>
      <c r="E319" s="9">
        <f t="shared" si="33"/>
        <v>-38987.200000000186</v>
      </c>
      <c r="F319" s="12">
        <f>F323+F320</f>
        <v>2460288</v>
      </c>
      <c r="G319" s="12">
        <f>G323+G320</f>
        <v>2421300.7999999998</v>
      </c>
      <c r="H319" s="2"/>
    </row>
    <row r="320" spans="1:8" ht="30" customHeight="1" outlineLevel="2" x14ac:dyDescent="0.25">
      <c r="A320" s="13" t="s">
        <v>321</v>
      </c>
      <c r="B320" s="14" t="s">
        <v>322</v>
      </c>
      <c r="C320" s="27" t="s">
        <v>308</v>
      </c>
      <c r="D320" s="12">
        <f>D321</f>
        <v>1300000</v>
      </c>
      <c r="E320" s="9">
        <f t="shared" si="33"/>
        <v>-20600.580000000075</v>
      </c>
      <c r="F320" s="12">
        <f>F321</f>
        <v>1300000</v>
      </c>
      <c r="G320" s="12">
        <f>G321</f>
        <v>1279399.42</v>
      </c>
      <c r="H320" s="2"/>
    </row>
    <row r="321" spans="1:8" ht="18.75" customHeight="1" outlineLevel="2" x14ac:dyDescent="0.25">
      <c r="A321" s="15" t="s">
        <v>310</v>
      </c>
      <c r="B321" s="14" t="s">
        <v>322</v>
      </c>
      <c r="C321" s="27" t="s">
        <v>12</v>
      </c>
      <c r="D321" s="12">
        <f>D322</f>
        <v>1300000</v>
      </c>
      <c r="E321" s="9">
        <f t="shared" si="33"/>
        <v>-20600.580000000075</v>
      </c>
      <c r="F321" s="12">
        <f>F322</f>
        <v>1300000</v>
      </c>
      <c r="G321" s="12">
        <f>G322</f>
        <v>1279399.42</v>
      </c>
      <c r="H321" s="2"/>
    </row>
    <row r="322" spans="1:8" ht="18" customHeight="1" outlineLevel="2" x14ac:dyDescent="0.25">
      <c r="A322" s="19" t="s">
        <v>13</v>
      </c>
      <c r="B322" s="14" t="s">
        <v>322</v>
      </c>
      <c r="C322" s="27" t="s">
        <v>14</v>
      </c>
      <c r="D322" s="12">
        <v>1300000</v>
      </c>
      <c r="E322" s="9">
        <f t="shared" si="33"/>
        <v>-20600.580000000075</v>
      </c>
      <c r="F322" s="12">
        <v>1300000</v>
      </c>
      <c r="G322" s="12">
        <v>1279399.42</v>
      </c>
      <c r="H322" s="2"/>
    </row>
    <row r="323" spans="1:8" ht="33.75" customHeight="1" outlineLevel="3" x14ac:dyDescent="0.25">
      <c r="A323" s="10" t="s">
        <v>260</v>
      </c>
      <c r="B323" s="11" t="s">
        <v>261</v>
      </c>
      <c r="C323" s="11"/>
      <c r="D323" s="12">
        <f>D324</f>
        <v>1160288</v>
      </c>
      <c r="E323" s="9">
        <f t="shared" si="33"/>
        <v>-18386.620000000112</v>
      </c>
      <c r="F323" s="12">
        <f>F324</f>
        <v>1160288</v>
      </c>
      <c r="G323" s="12">
        <f>G324</f>
        <v>1141901.3799999999</v>
      </c>
      <c r="H323" s="2"/>
    </row>
    <row r="324" spans="1:8" outlineLevel="4" x14ac:dyDescent="0.25">
      <c r="A324" s="10" t="s">
        <v>11</v>
      </c>
      <c r="B324" s="11" t="s">
        <v>261</v>
      </c>
      <c r="C324" s="11" t="s">
        <v>12</v>
      </c>
      <c r="D324" s="12">
        <f>D325</f>
        <v>1160288</v>
      </c>
      <c r="E324" s="9">
        <f t="shared" si="33"/>
        <v>-18386.620000000112</v>
      </c>
      <c r="F324" s="12">
        <f>F325</f>
        <v>1160288</v>
      </c>
      <c r="G324" s="12">
        <f>G325</f>
        <v>1141901.3799999999</v>
      </c>
      <c r="H324" s="2"/>
    </row>
    <row r="325" spans="1:8" outlineLevel="5" x14ac:dyDescent="0.25">
      <c r="A325" s="10" t="s">
        <v>13</v>
      </c>
      <c r="B325" s="11" t="s">
        <v>261</v>
      </c>
      <c r="C325" s="11" t="s">
        <v>14</v>
      </c>
      <c r="D325" s="12">
        <v>1160288</v>
      </c>
      <c r="E325" s="9">
        <f t="shared" si="33"/>
        <v>-18386.620000000112</v>
      </c>
      <c r="F325" s="12">
        <v>1160288</v>
      </c>
      <c r="G325" s="12">
        <v>1141901.3799999999</v>
      </c>
      <c r="H325" s="2"/>
    </row>
    <row r="326" spans="1:8" ht="40.5" customHeight="1" x14ac:dyDescent="0.25">
      <c r="A326" s="6" t="s">
        <v>266</v>
      </c>
      <c r="B326" s="7" t="s">
        <v>267</v>
      </c>
      <c r="C326" s="7"/>
      <c r="D326" s="8">
        <f>D327+D331+D335+D339</f>
        <v>1200000</v>
      </c>
      <c r="E326" s="9">
        <f t="shared" si="33"/>
        <v>-950000</v>
      </c>
      <c r="F326" s="8">
        <f>F327+F331+F335+F339</f>
        <v>1200000</v>
      </c>
      <c r="G326" s="8">
        <f>G327+G331+G335+G339</f>
        <v>250000</v>
      </c>
      <c r="H326" s="2"/>
    </row>
    <row r="327" spans="1:8" ht="30" hidden="1" outlineLevel="2" x14ac:dyDescent="0.25">
      <c r="A327" s="10" t="s">
        <v>268</v>
      </c>
      <c r="B327" s="11" t="s">
        <v>269</v>
      </c>
      <c r="C327" s="11"/>
      <c r="D327" s="12">
        <f>D328</f>
        <v>0</v>
      </c>
      <c r="E327" s="9">
        <f t="shared" si="33"/>
        <v>0</v>
      </c>
      <c r="F327" s="12">
        <f t="shared" ref="F327:G329" si="35">F328</f>
        <v>0</v>
      </c>
      <c r="G327" s="12">
        <f t="shared" si="35"/>
        <v>0</v>
      </c>
      <c r="H327" s="2"/>
    </row>
    <row r="328" spans="1:8" ht="30" hidden="1" outlineLevel="3" x14ac:dyDescent="0.25">
      <c r="A328" s="10" t="s">
        <v>270</v>
      </c>
      <c r="B328" s="11" t="s">
        <v>271</v>
      </c>
      <c r="C328" s="11"/>
      <c r="D328" s="12">
        <f>D329</f>
        <v>0</v>
      </c>
      <c r="E328" s="9">
        <f t="shared" si="33"/>
        <v>0</v>
      </c>
      <c r="F328" s="12">
        <f t="shared" si="35"/>
        <v>0</v>
      </c>
      <c r="G328" s="12">
        <f t="shared" si="35"/>
        <v>0</v>
      </c>
      <c r="H328" s="2"/>
    </row>
    <row r="329" spans="1:8" hidden="1" outlineLevel="4" x14ac:dyDescent="0.25">
      <c r="A329" s="10" t="s">
        <v>11</v>
      </c>
      <c r="B329" s="11" t="s">
        <v>271</v>
      </c>
      <c r="C329" s="11" t="s">
        <v>12</v>
      </c>
      <c r="D329" s="12">
        <f>D330</f>
        <v>0</v>
      </c>
      <c r="E329" s="9">
        <f t="shared" si="33"/>
        <v>0</v>
      </c>
      <c r="F329" s="12">
        <f t="shared" si="35"/>
        <v>0</v>
      </c>
      <c r="G329" s="12">
        <f t="shared" si="35"/>
        <v>0</v>
      </c>
      <c r="H329" s="2"/>
    </row>
    <row r="330" spans="1:8" hidden="1" outlineLevel="5" x14ac:dyDescent="0.25">
      <c r="A330" s="10" t="s">
        <v>13</v>
      </c>
      <c r="B330" s="11" t="s">
        <v>271</v>
      </c>
      <c r="C330" s="11" t="s">
        <v>14</v>
      </c>
      <c r="D330" s="12">
        <v>0</v>
      </c>
      <c r="E330" s="9">
        <f t="shared" si="33"/>
        <v>0</v>
      </c>
      <c r="F330" s="12">
        <v>0</v>
      </c>
      <c r="G330" s="12">
        <v>0</v>
      </c>
      <c r="H330" s="2"/>
    </row>
    <row r="331" spans="1:8" outlineLevel="2" collapsed="1" x14ac:dyDescent="0.25">
      <c r="A331" s="10" t="s">
        <v>272</v>
      </c>
      <c r="B331" s="11" t="s">
        <v>273</v>
      </c>
      <c r="C331" s="11"/>
      <c r="D331" s="12">
        <f>D332</f>
        <v>200000</v>
      </c>
      <c r="E331" s="9">
        <f t="shared" si="33"/>
        <v>-200000</v>
      </c>
      <c r="F331" s="12">
        <f t="shared" ref="F331:G333" si="36">F332</f>
        <v>200000</v>
      </c>
      <c r="G331" s="12">
        <f t="shared" si="36"/>
        <v>0</v>
      </c>
      <c r="H331" s="2"/>
    </row>
    <row r="332" spans="1:8" outlineLevel="3" x14ac:dyDescent="0.25">
      <c r="A332" s="10" t="s">
        <v>274</v>
      </c>
      <c r="B332" s="11" t="s">
        <v>275</v>
      </c>
      <c r="C332" s="11"/>
      <c r="D332" s="12">
        <f>D333</f>
        <v>200000</v>
      </c>
      <c r="E332" s="9">
        <f t="shared" si="33"/>
        <v>-200000</v>
      </c>
      <c r="F332" s="12">
        <f t="shared" si="36"/>
        <v>200000</v>
      </c>
      <c r="G332" s="12">
        <f t="shared" si="36"/>
        <v>0</v>
      </c>
      <c r="H332" s="2"/>
    </row>
    <row r="333" spans="1:8" outlineLevel="4" x14ac:dyDescent="0.25">
      <c r="A333" s="10" t="s">
        <v>11</v>
      </c>
      <c r="B333" s="11" t="s">
        <v>275</v>
      </c>
      <c r="C333" s="11" t="s">
        <v>12</v>
      </c>
      <c r="D333" s="12">
        <f>D334</f>
        <v>200000</v>
      </c>
      <c r="E333" s="9">
        <f t="shared" si="33"/>
        <v>-200000</v>
      </c>
      <c r="F333" s="12">
        <f t="shared" si="36"/>
        <v>200000</v>
      </c>
      <c r="G333" s="12">
        <f t="shared" si="36"/>
        <v>0</v>
      </c>
      <c r="H333" s="2"/>
    </row>
    <row r="334" spans="1:8" outlineLevel="5" x14ac:dyDescent="0.25">
      <c r="A334" s="10" t="s">
        <v>13</v>
      </c>
      <c r="B334" s="11" t="s">
        <v>275</v>
      </c>
      <c r="C334" s="11" t="s">
        <v>14</v>
      </c>
      <c r="D334" s="12">
        <v>200000</v>
      </c>
      <c r="E334" s="9">
        <f t="shared" si="33"/>
        <v>-200000</v>
      </c>
      <c r="F334" s="12">
        <v>200000</v>
      </c>
      <c r="G334" s="12">
        <v>0</v>
      </c>
      <c r="H334" s="2"/>
    </row>
    <row r="335" spans="1:8" outlineLevel="2" x14ac:dyDescent="0.25">
      <c r="A335" s="10" t="s">
        <v>276</v>
      </c>
      <c r="B335" s="11" t="s">
        <v>277</v>
      </c>
      <c r="C335" s="11"/>
      <c r="D335" s="12">
        <f>D336</f>
        <v>100000</v>
      </c>
      <c r="E335" s="9">
        <f t="shared" si="33"/>
        <v>-100000</v>
      </c>
      <c r="F335" s="12">
        <f t="shared" ref="F335:G337" si="37">F336</f>
        <v>100000</v>
      </c>
      <c r="G335" s="12">
        <f t="shared" si="37"/>
        <v>0</v>
      </c>
      <c r="H335" s="2"/>
    </row>
    <row r="336" spans="1:8" ht="18.75" customHeight="1" outlineLevel="3" x14ac:dyDescent="0.25">
      <c r="A336" s="10" t="s">
        <v>278</v>
      </c>
      <c r="B336" s="11" t="s">
        <v>279</v>
      </c>
      <c r="C336" s="11"/>
      <c r="D336" s="12">
        <f>D337</f>
        <v>100000</v>
      </c>
      <c r="E336" s="9">
        <f t="shared" si="33"/>
        <v>-100000</v>
      </c>
      <c r="F336" s="12">
        <f t="shared" si="37"/>
        <v>100000</v>
      </c>
      <c r="G336" s="12">
        <f t="shared" si="37"/>
        <v>0</v>
      </c>
      <c r="H336" s="2"/>
    </row>
    <row r="337" spans="1:8" outlineLevel="4" x14ac:dyDescent="0.25">
      <c r="A337" s="10" t="s">
        <v>11</v>
      </c>
      <c r="B337" s="11" t="s">
        <v>279</v>
      </c>
      <c r="C337" s="11" t="s">
        <v>12</v>
      </c>
      <c r="D337" s="12">
        <f>D338</f>
        <v>100000</v>
      </c>
      <c r="E337" s="9">
        <f t="shared" si="33"/>
        <v>-100000</v>
      </c>
      <c r="F337" s="12">
        <f t="shared" si="37"/>
        <v>100000</v>
      </c>
      <c r="G337" s="12">
        <f t="shared" si="37"/>
        <v>0</v>
      </c>
      <c r="H337" s="2"/>
    </row>
    <row r="338" spans="1:8" outlineLevel="5" x14ac:dyDescent="0.25">
      <c r="A338" s="10" t="s">
        <v>13</v>
      </c>
      <c r="B338" s="11" t="s">
        <v>279</v>
      </c>
      <c r="C338" s="11" t="s">
        <v>14</v>
      </c>
      <c r="D338" s="12">
        <v>100000</v>
      </c>
      <c r="E338" s="9">
        <f t="shared" si="33"/>
        <v>-100000</v>
      </c>
      <c r="F338" s="12">
        <v>100000</v>
      </c>
      <c r="G338" s="12">
        <v>0</v>
      </c>
      <c r="H338" s="2"/>
    </row>
    <row r="339" spans="1:8" outlineLevel="2" x14ac:dyDescent="0.25">
      <c r="A339" s="10" t="s">
        <v>280</v>
      </c>
      <c r="B339" s="11" t="s">
        <v>281</v>
      </c>
      <c r="C339" s="11"/>
      <c r="D339" s="12">
        <f>D340</f>
        <v>900000</v>
      </c>
      <c r="E339" s="9">
        <f t="shared" si="33"/>
        <v>-650000</v>
      </c>
      <c r="F339" s="12">
        <f t="shared" ref="F339:G341" si="38">F340</f>
        <v>900000</v>
      </c>
      <c r="G339" s="12">
        <f t="shared" si="38"/>
        <v>250000</v>
      </c>
      <c r="H339" s="2"/>
    </row>
    <row r="340" spans="1:8" outlineLevel="3" x14ac:dyDescent="0.25">
      <c r="A340" s="10" t="s">
        <v>282</v>
      </c>
      <c r="B340" s="11" t="s">
        <v>283</v>
      </c>
      <c r="C340" s="11"/>
      <c r="D340" s="12">
        <f>D341</f>
        <v>900000</v>
      </c>
      <c r="E340" s="9">
        <f t="shared" si="33"/>
        <v>-650000</v>
      </c>
      <c r="F340" s="12">
        <f t="shared" si="38"/>
        <v>900000</v>
      </c>
      <c r="G340" s="12">
        <f t="shared" si="38"/>
        <v>250000</v>
      </c>
      <c r="H340" s="2"/>
    </row>
    <row r="341" spans="1:8" outlineLevel="4" x14ac:dyDescent="0.25">
      <c r="A341" s="10" t="s">
        <v>11</v>
      </c>
      <c r="B341" s="11" t="s">
        <v>283</v>
      </c>
      <c r="C341" s="11" t="s">
        <v>12</v>
      </c>
      <c r="D341" s="12">
        <f>D342</f>
        <v>900000</v>
      </c>
      <c r="E341" s="9">
        <f t="shared" si="33"/>
        <v>-650000</v>
      </c>
      <c r="F341" s="12">
        <f t="shared" si="38"/>
        <v>900000</v>
      </c>
      <c r="G341" s="12">
        <f t="shared" si="38"/>
        <v>250000</v>
      </c>
      <c r="H341" s="2"/>
    </row>
    <row r="342" spans="1:8" ht="18.75" customHeight="1" outlineLevel="5" x14ac:dyDescent="0.25">
      <c r="A342" s="41" t="s">
        <v>13</v>
      </c>
      <c r="B342" s="42" t="s">
        <v>283</v>
      </c>
      <c r="C342" s="42" t="s">
        <v>14</v>
      </c>
      <c r="D342" s="18">
        <v>900000</v>
      </c>
      <c r="E342" s="43">
        <f t="shared" si="33"/>
        <v>-650000</v>
      </c>
      <c r="F342" s="18">
        <v>900000</v>
      </c>
      <c r="G342" s="18">
        <v>250000</v>
      </c>
      <c r="H342" s="2"/>
    </row>
    <row r="343" spans="1:8" ht="18" customHeight="1" x14ac:dyDescent="0.25">
      <c r="A343" s="44" t="s">
        <v>284</v>
      </c>
      <c r="B343" s="44"/>
      <c r="C343" s="44"/>
      <c r="D343" s="33">
        <f>D8+D115+D135+D159+D169+D203+D246+D258+D293+D326</f>
        <v>260735620.00999999</v>
      </c>
      <c r="E343" s="45">
        <f t="shared" si="33"/>
        <v>-11769741.639999986</v>
      </c>
      <c r="F343" s="33">
        <f>F8+F115+F135+F159+F169+F203+F246+F258+F293+F326</f>
        <v>260735620.00999999</v>
      </c>
      <c r="G343" s="33">
        <f>G8+G115+G135+G159+G169+G203+G246+G258+G293+G326</f>
        <v>248965878.37</v>
      </c>
      <c r="H343" s="2"/>
    </row>
    <row r="344" spans="1:8" ht="12.75" customHeight="1" x14ac:dyDescent="0.25">
      <c r="A344" s="54"/>
      <c r="B344" s="54"/>
      <c r="C344" s="54"/>
      <c r="D344" s="54"/>
      <c r="E344" s="54"/>
      <c r="F344" s="54"/>
      <c r="G344" s="54"/>
      <c r="H344" s="2"/>
    </row>
    <row r="345" spans="1:8" ht="12.75" customHeight="1" x14ac:dyDescent="0.25">
      <c r="A345" s="55"/>
      <c r="B345" s="56"/>
      <c r="C345" s="56"/>
      <c r="D345" s="56"/>
      <c r="E345" s="56"/>
      <c r="F345" s="56"/>
      <c r="G345" s="56"/>
      <c r="H345" s="2"/>
    </row>
  </sheetData>
  <mergeCells count="11">
    <mergeCell ref="A345:G345"/>
    <mergeCell ref="B1:G1"/>
    <mergeCell ref="A3:G3"/>
    <mergeCell ref="A4:G4"/>
    <mergeCell ref="A5:A6"/>
    <mergeCell ref="B5:B6"/>
    <mergeCell ref="C5:C6"/>
    <mergeCell ref="G5:G6"/>
    <mergeCell ref="D5:D6"/>
    <mergeCell ref="E5:E6"/>
    <mergeCell ref="F5:F6"/>
  </mergeCells>
  <pageMargins left="0.78740157480314965" right="0.19685039370078741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9D217-2FEE-438D-9157-E8181E6DEA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2023-03-22T07:02:45Z</cp:lastPrinted>
  <dcterms:created xsi:type="dcterms:W3CDTF">2022-04-12T06:09:23Z</dcterms:created>
  <dcterms:modified xsi:type="dcterms:W3CDTF">2023-03-22T07:02:59Z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год)(5).xlsx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