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240" yWindow="576" windowWidth="20736" windowHeight="8892"/>
  </bookViews>
  <sheets>
    <sheet name="Доходы" sheetId="2" r:id="rId1"/>
    <sheet name="Расходы" sheetId="3" r:id="rId2"/>
  </sheets>
  <definedNames>
    <definedName name="_xlnm._FilterDatabase" localSheetId="1" hidden="1">Расходы!$A$8:$K$155</definedName>
    <definedName name="_xlnm.Print_Area" localSheetId="0">Доходы!$A$1:$F$69</definedName>
    <definedName name="_xlnm.Print_Area" localSheetId="1">Расходы!$A$1:$I$155</definedName>
  </definedNames>
  <calcPr calcId="125725"/>
</workbook>
</file>

<file path=xl/calcChain.xml><?xml version="1.0" encoding="utf-8"?>
<calcChain xmlns="http://schemas.openxmlformats.org/spreadsheetml/2006/main">
  <c r="E62" i="2"/>
  <c r="E59"/>
  <c r="E60"/>
  <c r="E35"/>
  <c r="E36"/>
  <c r="E37"/>
  <c r="E38"/>
  <c r="E39"/>
  <c r="E40"/>
  <c r="E41"/>
  <c r="I106" i="3"/>
  <c r="H9"/>
  <c r="H10"/>
  <c r="G9"/>
  <c r="G10"/>
  <c r="H11"/>
  <c r="H12"/>
  <c r="G11"/>
  <c r="H17"/>
  <c r="G17"/>
  <c r="H88"/>
  <c r="H93"/>
  <c r="G93"/>
  <c r="H130"/>
  <c r="G125"/>
  <c r="G124" s="1"/>
  <c r="I124" s="1"/>
  <c r="G126"/>
  <c r="H107"/>
  <c r="G107"/>
  <c r="H103"/>
  <c r="H100"/>
  <c r="H97"/>
  <c r="I97" s="1"/>
  <c r="H94"/>
  <c r="G94"/>
  <c r="H89"/>
  <c r="H90"/>
  <c r="G90"/>
  <c r="G89" s="1"/>
  <c r="H72"/>
  <c r="I72" s="1"/>
  <c r="H79"/>
  <c r="I79" s="1"/>
  <c r="H76"/>
  <c r="H61"/>
  <c r="H60" s="1"/>
  <c r="H65"/>
  <c r="H68"/>
  <c r="G61"/>
  <c r="G60" s="1"/>
  <c r="H52"/>
  <c r="I52" s="1"/>
  <c r="H55"/>
  <c r="H45"/>
  <c r="G45"/>
  <c r="H46"/>
  <c r="G46"/>
  <c r="H13"/>
  <c r="H14"/>
  <c r="H15"/>
  <c r="D11" i="2"/>
  <c r="D55"/>
  <c r="D46" s="1"/>
  <c r="D45" s="1"/>
  <c r="D9" s="1"/>
  <c r="D58"/>
  <c r="D12"/>
  <c r="E12" s="1"/>
  <c r="D21"/>
  <c r="D30"/>
  <c r="D26" s="1"/>
  <c r="E26" s="1"/>
  <c r="D38"/>
  <c r="C58"/>
  <c r="G71" i="3"/>
  <c r="G83"/>
  <c r="H129"/>
  <c r="I129" s="1"/>
  <c r="G129"/>
  <c r="H124"/>
  <c r="G117"/>
  <c r="G116" s="1"/>
  <c r="G115" s="1"/>
  <c r="G114" s="1"/>
  <c r="I148"/>
  <c r="H147"/>
  <c r="H146" s="1"/>
  <c r="G147"/>
  <c r="G146" s="1"/>
  <c r="G145" s="1"/>
  <c r="E55" i="2"/>
  <c r="E50"/>
  <c r="E49"/>
  <c r="E48"/>
  <c r="E34"/>
  <c r="E22"/>
  <c r="E21"/>
  <c r="E13"/>
  <c r="E14"/>
  <c r="E15"/>
  <c r="E23"/>
  <c r="E24"/>
  <c r="E25"/>
  <c r="E27"/>
  <c r="E47"/>
  <c r="E56"/>
  <c r="E57"/>
  <c r="G68" i="3"/>
  <c r="I56"/>
  <c r="G55"/>
  <c r="G54" s="1"/>
  <c r="H37"/>
  <c r="G37"/>
  <c r="H32"/>
  <c r="G32"/>
  <c r="H27"/>
  <c r="G27"/>
  <c r="H19"/>
  <c r="G19"/>
  <c r="I138"/>
  <c r="I139"/>
  <c r="I140"/>
  <c r="I142"/>
  <c r="I143"/>
  <c r="I144"/>
  <c r="I141"/>
  <c r="I137"/>
  <c r="I136"/>
  <c r="I135"/>
  <c r="I95"/>
  <c r="G12" l="1"/>
  <c r="I11" s="1"/>
  <c r="G88"/>
  <c r="I88" s="1"/>
  <c r="I94"/>
  <c r="H71"/>
  <c r="I71" s="1"/>
  <c r="I60"/>
  <c r="E58" i="2"/>
  <c r="E11"/>
  <c r="C46"/>
  <c r="I55" i="3"/>
  <c r="I146"/>
  <c r="H145"/>
  <c r="I145" s="1"/>
  <c r="I147"/>
  <c r="H54"/>
  <c r="I54" s="1"/>
  <c r="I92"/>
  <c r="I78"/>
  <c r="I93"/>
  <c r="I13"/>
  <c r="I117"/>
  <c r="I57"/>
  <c r="I128"/>
  <c r="I133"/>
  <c r="I132"/>
  <c r="I130"/>
  <c r="I126"/>
  <c r="I125"/>
  <c r="I119"/>
  <c r="I118"/>
  <c r="I12" l="1"/>
  <c r="E46" i="2"/>
  <c r="C45"/>
  <c r="I101" i="3"/>
  <c r="I114"/>
  <c r="I64"/>
  <c r="I115"/>
  <c r="I111"/>
  <c r="I109"/>
  <c r="I107"/>
  <c r="I105"/>
  <c r="I103"/>
  <c r="I86"/>
  <c r="I85"/>
  <c r="I81"/>
  <c r="I80"/>
  <c r="I76"/>
  <c r="I75"/>
  <c r="I74"/>
  <c r="I69"/>
  <c r="I66"/>
  <c r="I63"/>
  <c r="I61"/>
  <c r="I58"/>
  <c r="I49"/>
  <c r="I46"/>
  <c r="I45"/>
  <c r="I44"/>
  <c r="I42"/>
  <c r="I40"/>
  <c r="I37"/>
  <c r="I35"/>
  <c r="I32"/>
  <c r="I30"/>
  <c r="I27"/>
  <c r="I25"/>
  <c r="I21"/>
  <c r="I17"/>
  <c r="I16"/>
  <c r="I110"/>
  <c r="I84"/>
  <c r="I68"/>
  <c r="E45" i="2" l="1"/>
  <c r="C9"/>
  <c r="E9" s="1"/>
  <c r="I100" i="3"/>
  <c r="I108"/>
  <c r="I102"/>
  <c r="I65"/>
  <c r="I73"/>
  <c r="I98" l="1"/>
  <c r="I15"/>
  <c r="I48"/>
  <c r="I39"/>
  <c r="I34"/>
  <c r="I29"/>
  <c r="I154"/>
  <c r="I152"/>
  <c r="I150"/>
  <c r="I134"/>
  <c r="I131"/>
  <c r="I127"/>
  <c r="I123"/>
  <c r="I120"/>
  <c r="I113"/>
  <c r="I96"/>
  <c r="I87"/>
  <c r="I82"/>
  <c r="I77"/>
  <c r="I70"/>
  <c r="I53"/>
  <c r="I51"/>
  <c r="I43"/>
  <c r="I41"/>
  <c r="I38"/>
  <c r="I36"/>
  <c r="I33"/>
  <c r="I31"/>
  <c r="I23"/>
  <c r="I91" l="1"/>
  <c r="I20"/>
  <c r="I90" l="1"/>
  <c r="I19"/>
  <c r="I9" l="1"/>
  <c r="I10"/>
</calcChain>
</file>

<file path=xl/sharedStrings.xml><?xml version="1.0" encoding="utf-8"?>
<sst xmlns="http://schemas.openxmlformats.org/spreadsheetml/2006/main" count="813" uniqueCount="281">
  <si>
    <t>Наименование</t>
  </si>
  <si>
    <t>001</t>
  </si>
  <si>
    <t xml:space="preserve"> Наименование показателя</t>
  </si>
  <si>
    <t>Код дохода по бюджетной классификации</t>
  </si>
  <si>
    <t>Утвержденные бюджетные назначения</t>
  </si>
  <si>
    <t>Исполнено</t>
  </si>
  <si>
    <t>4</t>
  </si>
  <si>
    <t>5</t>
  </si>
  <si>
    <t>Доходы бюджета - всего</t>
  </si>
  <si>
    <t>x</t>
  </si>
  <si>
    <t>в том числе:</t>
  </si>
  <si>
    <t xml:space="preserve">  НАЛОГОВЫЕ И НЕНАЛОГОВЫЕ ДОХОДЫ</t>
  </si>
  <si>
    <t>000 1 00 00000 00 0000 000</t>
  </si>
  <si>
    <t xml:space="preserve">  НАЛОГИ НА ПРИБЫЛЬ, ДОХОДЫ</t>
  </si>
  <si>
    <t>000 1 01 00000 00 0000 000</t>
  </si>
  <si>
    <t xml:space="preserve">  Налог на доходы физических лиц</t>
  </si>
  <si>
    <t>000 1 01 02000 01 0000 110</t>
  </si>
  <si>
    <t>-</t>
  </si>
  <si>
    <t xml:space="preserve">  НАЛОГИ НА СОВОКУПНЫЙ ДОХОД</t>
  </si>
  <si>
    <t>000 1 05 00000 00 0000 000</t>
  </si>
  <si>
    <t xml:space="preserve">  Налог, взимаемый в связи с применением упрощенной системы налогообложения</t>
  </si>
  <si>
    <t>000 1 05 01000 00 0000 110</t>
  </si>
  <si>
    <t xml:space="preserve">  НАЛОГИ НА ИМУЩЕСТВО</t>
  </si>
  <si>
    <t>000 1 06 00000 00 0000 000</t>
  </si>
  <si>
    <t xml:space="preserve">  Налог на имущество физических лиц</t>
  </si>
  <si>
    <t>000 1 06 01000 00 0000 110</t>
  </si>
  <si>
    <t xml:space="preserve">  Земельный налог</t>
  </si>
  <si>
    <t>000 1 06 06000 00 0000 110</t>
  </si>
  <si>
    <t xml:space="preserve">  Земельный налог с организаций</t>
  </si>
  <si>
    <t>000 1 06 06030 00 0000 110</t>
  </si>
  <si>
    <t>000 1 06 06040 00 0000 110</t>
  </si>
  <si>
    <t>000 1 11 00000 00 0000 000</t>
  </si>
  <si>
    <t>000 2 00 00000 00 0000 000</t>
  </si>
  <si>
    <t>000 2 02 15001 10 0315 150</t>
  </si>
  <si>
    <t>000 2 02 35118 10 0000 150</t>
  </si>
  <si>
    <t>000 2 02 40014 10 0401 150</t>
  </si>
  <si>
    <t>000 2 02 40014 10 0404 150</t>
  </si>
  <si>
    <t>000 2 02 49999 10 0406 150</t>
  </si>
  <si>
    <t>% исполнения</t>
  </si>
  <si>
    <t>Ведомство</t>
  </si>
  <si>
    <t>Подраздел</t>
  </si>
  <si>
    <t>Целевая статья</t>
  </si>
  <si>
    <t>Вид расхода</t>
  </si>
  <si>
    <t>ДОП.класс</t>
  </si>
  <si>
    <t xml:space="preserve">  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</si>
  <si>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      Депутаты представительного органа муниципального образования</t>
  </si>
  <si>
    <t>51 0 01 00300</t>
  </si>
  <si>
    <t xml:space="preserve">        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</si>
  <si>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 xml:space="preserve">          </t>
  </si>
  <si>
    <t>0100</t>
  </si>
  <si>
    <t xml:space="preserve">  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</si>
  <si>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      Центральный аппарат</t>
  </si>
  <si>
    <t>51 0 01 00400</t>
  </si>
  <si>
    <t xml:space="preserve">        Фонд оплаты труда государственных (муниципальных) органов</t>
  </si>
  <si>
    <t xml:space="preserve">        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</si>
  <si>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        Прочая закупка товаров, работ и услуг</t>
  </si>
  <si>
    <t>0123</t>
  </si>
  <si>
    <t>0131</t>
  </si>
  <si>
    <t xml:space="preserve">        Закупка энергетических ресурсов</t>
  </si>
  <si>
    <t xml:space="preserve">        Уплата иных платежей</t>
  </si>
  <si>
    <t xml:space="preserve">      Центральный аппарат (муниципальные служащие)</t>
  </si>
  <si>
    <t>51 0 01 00410</t>
  </si>
  <si>
    <t xml:space="preserve">      Центральный аппарат (прочие работники)</t>
  </si>
  <si>
    <t>51 0 01 00420</t>
  </si>
  <si>
    <t xml:space="preserve">      Глава местной администрации (исполнительно-распорядительного органа муниципального образования)</t>
  </si>
  <si>
    <t>51 0 01 00800</t>
  </si>
  <si>
    <t xml:space="preserve">    Резервные фонды</t>
  </si>
  <si>
    <t xml:space="preserve">      Резервный фонд администрации сельского поселения</t>
  </si>
  <si>
    <t>51 0 01 00700</t>
  </si>
  <si>
    <t xml:space="preserve">        Резервные средства</t>
  </si>
  <si>
    <t xml:space="preserve">    Другие общегосударственные вопросы</t>
  </si>
  <si>
    <t xml:space="preserve">      Реализация государственных функций, связанных с общегосударственными вопросами</t>
  </si>
  <si>
    <t>51 0 01 00900</t>
  </si>
  <si>
    <t xml:space="preserve">    Мобилизационная и вневойсковая подготовка</t>
  </si>
  <si>
    <t>99 9 00 51180</t>
  </si>
  <si>
    <t xml:space="preserve">    Гражданская оборона</t>
  </si>
  <si>
    <t xml:space="preserve">      Опахивание населенных пунктов минерализованной полосой</t>
  </si>
  <si>
    <t>10 0 01 00100</t>
  </si>
  <si>
    <t xml:space="preserve">      Предупреждение и ликвидация пожаров</t>
  </si>
  <si>
    <t>10 0 01 00200</t>
  </si>
  <si>
    <t xml:space="preserve">    Дорожное хозяйство (дорожные фонды)</t>
  </si>
  <si>
    <t xml:space="preserve">      Текущий ремонт и содержание автомобильных дорог общего пользования (чистка дорог от снега)</t>
  </si>
  <si>
    <t>24 1 03 01010</t>
  </si>
  <si>
    <t>2300</t>
  </si>
  <si>
    <t xml:space="preserve">      Текущий ремонт и содержание автомобильных дорог общего пользования (текущий ремонт)</t>
  </si>
  <si>
    <t>24 1 03 01030</t>
  </si>
  <si>
    <t xml:space="preserve">    Коммунальное хозяйство</t>
  </si>
  <si>
    <t>0502</t>
  </si>
  <si>
    <t xml:space="preserve">      Проведение мероприятий по нормативному содержанию независимых источников водоснабжения в поселениях</t>
  </si>
  <si>
    <t xml:space="preserve">    Благоустройство</t>
  </si>
  <si>
    <t xml:space="preserve">      Потребление электроэнергии объектами уличного освещения</t>
  </si>
  <si>
    <t>48 0 01 00110</t>
  </si>
  <si>
    <t xml:space="preserve">      Содержание объектов уличного освещения</t>
  </si>
  <si>
    <t>48 0 01 00120</t>
  </si>
  <si>
    <t xml:space="preserve">      Содержание в чистоте территории сельского поселения</t>
  </si>
  <si>
    <t>48 0 01 00210</t>
  </si>
  <si>
    <t>48 0 01 00220</t>
  </si>
  <si>
    <t>48 0 01 00230</t>
  </si>
  <si>
    <t>48 0 01 00240</t>
  </si>
  <si>
    <t xml:space="preserve">      Профессиональная подготовка, переподготовка и повышение квалификации</t>
  </si>
  <si>
    <t>51 0 01 00500</t>
  </si>
  <si>
    <t xml:space="preserve">    Социальное обеспечение населения</t>
  </si>
  <si>
    <t xml:space="preserve">      Публичные нормативные социальные выплаты гражданам</t>
  </si>
  <si>
    <t>03 1 01 00100</t>
  </si>
  <si>
    <t xml:space="preserve">        Иные выплаты населению</t>
  </si>
  <si>
    <t xml:space="preserve">      Пособия по социальной помощи населению</t>
  </si>
  <si>
    <t>03 1 01 00200</t>
  </si>
  <si>
    <t xml:space="preserve">        Иные пенсии, социальные доплаты к пенсиям</t>
  </si>
  <si>
    <t xml:space="preserve">  Учреждение: Администрация муниципального района "Город Людиново и Людиновский район"</t>
  </si>
  <si>
    <t xml:space="preserve">      Социальная поддержка работников культуры, проживающих и работающих в сельской местности</t>
  </si>
  <si>
    <t xml:space="preserve">        Иные межбюджетные трансферты</t>
  </si>
  <si>
    <t>540</t>
  </si>
  <si>
    <t xml:space="preserve">      Развитие физической культуры и спорта в сельских поселениях Людиновского района</t>
  </si>
  <si>
    <t>13 1 01 01500</t>
  </si>
  <si>
    <t xml:space="preserve">    Другие вопросы в области физической культуры и спорта</t>
  </si>
  <si>
    <t>1105</t>
  </si>
  <si>
    <t>0801</t>
  </si>
  <si>
    <t xml:space="preserve">      Содержание казенных учреждений культуры сельских поселений</t>
  </si>
  <si>
    <t>11 0 03 02500</t>
  </si>
  <si>
    <t>Исполнено, руб.</t>
  </si>
  <si>
    <t>22-51180-00000-00000</t>
  </si>
  <si>
    <t xml:space="preserve">    Другие вопросы в области национальной экономики</t>
  </si>
  <si>
    <t xml:space="preserve">      Содержание мест захоронения на территории сельских поселений Людиновского района</t>
  </si>
  <si>
    <t>48 2 01 03000</t>
  </si>
  <si>
    <t>000 1 11 05025 10 0000 120</t>
  </si>
  <si>
    <t>000 2 02 00000 00 0000 000</t>
  </si>
  <si>
    <t>000 2 02 40014 10 0403 150</t>
  </si>
  <si>
    <t>000 1 17 00000 00 0000 000</t>
  </si>
  <si>
    <t>000 2 02 10000 00 0000 150</t>
  </si>
  <si>
    <t>02 1 02 03000</t>
  </si>
  <si>
    <t>03 0 04 01500</t>
  </si>
  <si>
    <t>11 0 03 03300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</si>
  <si>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</si>
  <si>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 xml:space="preserve">  Налог, взимаемый с налогоплательщиков, выбравших в качестве объекта налогообложения доходы</t>
  </si>
  <si>
    <t xml:space="preserve">  Налог, взимаемый с налогоплательщиков, выбравших в качестве объекта налогообложения доходы (сумма платежа (перерасчеты, недоимка и задолженность по соответствующему платежу, в том числе по отмененному)</t>
  </si>
  <si>
    <t xml:space="preserve">  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</si>
  <si>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 xml:space="preserve">  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</si>
  <si>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 xml:space="preserve">  Земельный налог с организаций, обладающих земельным участком, расположенным в границах сельских поселений</t>
  </si>
  <si>
    <t xml:space="preserve">  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</si>
  <si>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000 1 01 02010 01 0000 110</t>
  </si>
  <si>
    <t>000 1 01 02010 01 1000 110</t>
  </si>
  <si>
    <t>000 1 01 02030 01 0000 110</t>
  </si>
  <si>
    <t>000 1 01 02030 01 1000 110</t>
  </si>
  <si>
    <t>000 1 05 01010 01 0000 110</t>
  </si>
  <si>
    <t>000 1 05 01011 01 0000 110</t>
  </si>
  <si>
    <t>000 1 05 01011 01 1000 110</t>
  </si>
  <si>
    <t>000 1 06 01030 10 0000 110</t>
  </si>
  <si>
    <t>000 1 06 01030 10 1000 110</t>
  </si>
  <si>
    <t>000 1 06 06033 10 0000 110</t>
  </si>
  <si>
    <t>000 1 06 06033 10 1000 110</t>
  </si>
  <si>
    <t>000 1 06 06043 10 0000 110</t>
  </si>
  <si>
    <t>000 1 06 06043 10 1000 110</t>
  </si>
  <si>
    <t>000 1 11 05000 00 0000 120</t>
  </si>
  <si>
    <t>000 1 11 05020 00 0000 120</t>
  </si>
  <si>
    <t>000 1 17 15000 00 0000 150</t>
  </si>
  <si>
    <t>000 1 17 15030 10 0000 150</t>
  </si>
  <si>
    <t>000 2 02 15001 00 0000 150</t>
  </si>
  <si>
    <t>000 2 02 15001 10 0000 150</t>
  </si>
  <si>
    <t>000 2 02 30000 00 0000 150</t>
  </si>
  <si>
    <t>000 2 02 35118 00 0000 150</t>
  </si>
  <si>
    <t>000 2 02 40000 00 0000 150</t>
  </si>
  <si>
    <t>000 2 02 40014 00 0000 150</t>
  </si>
  <si>
    <t>000 2 02 49999 00 0000 150</t>
  </si>
  <si>
    <t>000 2 02 49999 10 0000 150</t>
  </si>
  <si>
    <t xml:space="preserve">  Земельный налог с физических лиц</t>
  </si>
  <si>
    <t xml:space="preserve">  Земельный налог с физических лиц, обладающих земельным участком, расположенным в границах сельских поселений</t>
  </si>
  <si>
    <t xml:space="preserve">  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</si>
  <si>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 xml:space="preserve">  ДОХОДЫ ОТ ИСПОЛЬЗОВАНИЯ ИМУЩЕСТВА, НАХОДЯЩЕГОСЯ В ГОСУДАРСТВЕННОЙ И МУНИЦИПАЛЬНОЙ СОБСТВЕННОСТИ</t>
  </si>
  <si>
    <t xml:space="preserve">  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</si>
  <si>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 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</si>
  <si>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 xml:space="preserve">  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</si>
  <si>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 xml:space="preserve">  ПРОЧИЕ НЕНАЛОГОВЫЕ ДОХОДЫ</t>
  </si>
  <si>
    <t xml:space="preserve">  Инициативные платежи</t>
  </si>
  <si>
    <t xml:space="preserve">  Инициативные платежи, зачисляемые в бюджеты сельских поселений</t>
  </si>
  <si>
    <t xml:space="preserve">  БЕЗВОЗМЕЗДНЫЕ ПОСТУПЛЕНИЯ</t>
  </si>
  <si>
    <t xml:space="preserve">  БЕЗВОЗМЕЗДНЫЕ ПОСТУПЛЕНИЯ ОТ ДРУГИХ БЮДЖЕТОВ БЮДЖЕТНОЙ СИСТЕМЫ РОССИЙСКОЙ ФЕДЕРАЦИИ</t>
  </si>
  <si>
    <t xml:space="preserve">  Дотации бюджетам бюджетной системы Российской Федерации</t>
  </si>
  <si>
    <t xml:space="preserve">  Дотации на выравнивание бюджетной обеспеченности</t>
  </si>
  <si>
    <t xml:space="preserve">  Дотации бюджетам сельских поселений на выравнивание бюджетной обеспеченности из бюджета субъекта Российской Федерации</t>
  </si>
  <si>
    <t xml:space="preserve">  Дотации бюджетам сельских поселений на выравнивание бюджетной обеспеченности</t>
  </si>
  <si>
    <t xml:space="preserve">  Субвенции бюджетам бюджетной системы Российской Федерации</t>
  </si>
  <si>
    <t xml:space="preserve">  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</si>
  <si>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 xml:space="preserve">  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</si>
  <si>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 xml:space="preserve">  Иные межбюджетные трансферты</t>
  </si>
  <si>
    <t xml:space="preserve">  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</si>
  <si>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 xml:space="preserve">  Межбюджетные трансферты, передаваемые бюджетам сельских поселений из бюджетов МР на осуществление части полномочий по решению вопросов местного значения в соответствии с заключенными соглашениями (в рамках МП «Обеспечение доступным и комфортным жильем и коммунальными услугами население Людиновского района»))</t>
  </si>
  <si>
    <t xml:space="preserve">  Межбюджетные трансферты, передаваемые бюджетам сельских поселений из бюджетов МР на осуществление части полномочий по решению вопросов местного значения в соответствии с заключенными соглашениями (в рамках МП «Охрана окружающей среды в Людиновском районе»)</t>
  </si>
  <si>
    <t xml:space="preserve">  Межбюджетные трансферты, передаваемые бюджетам сельских поселений из бюджетов МР на осуществление части полномочий по решению вопросов местного значения в соответствии с заключенными соглашениями (в рамках МП «Развитие дорожного хозяйства в Людиновском районе»)</t>
  </si>
  <si>
    <t xml:space="preserve">  Прочие межбюджетные трансферты, передаваемые бюджетам</t>
  </si>
  <si>
    <t xml:space="preserve">  Прочие межбюджетные трансферты, передаваемые бюджетам сельских поселений</t>
  </si>
  <si>
    <t xml:space="preserve">  Прочие межбюджетные трансферты, передаваемые бюджетам  сельских   поселений из бюджетов МР на реализацию проектов развития общественной инфраструктуры  муниципальных образований Людиновского района, основанных на местных</t>
  </si>
  <si>
    <t>0103</t>
  </si>
  <si>
    <t>0104</t>
  </si>
  <si>
    <t>0111</t>
  </si>
  <si>
    <t>0113</t>
  </si>
  <si>
    <t>0203</t>
  </si>
  <si>
    <t>0309</t>
  </si>
  <si>
    <t>0409</t>
  </si>
  <si>
    <t>0412</t>
  </si>
  <si>
    <t>0503</t>
  </si>
  <si>
    <t>0705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</si>
  <si>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отмененному))</t>
  </si>
  <si>
    <t>51 0 21 01400</t>
  </si>
  <si>
    <t xml:space="preserve">      Реализация проектов развития общественной инфраструктуры муниципальных образований, основанных на местных инициативах</t>
  </si>
  <si>
    <t>51 0 21 00240</t>
  </si>
  <si>
    <t>244</t>
  </si>
  <si>
    <t>51 0 21 00000</t>
  </si>
  <si>
    <t>Муниципальное образование сельского поселения " Деревня Манино"</t>
  </si>
  <si>
    <t xml:space="preserve">  Учреждение: Администрация (исполнительно-распорядительный орган) сельского поселения "Деревня Манино"</t>
  </si>
  <si>
    <t xml:space="preserve">      Проведение мероприятий по борьбе с борщевиком Сосновского</t>
  </si>
  <si>
    <t>10 0 01 00300</t>
  </si>
  <si>
    <t xml:space="preserve">      Текущий ремонт и содержание автомобильных дорог общего пользования (грейдирование дорог)</t>
  </si>
  <si>
    <t>24 1 03 01020</t>
  </si>
  <si>
    <t xml:space="preserve">      Содержание и ремонт пешеходных дорожек, тротуаров, детских и спортивных площадок</t>
  </si>
  <si>
    <t xml:space="preserve">      Окашивание травы на территории сельского поселения</t>
  </si>
  <si>
    <t xml:space="preserve">      Спиливание и утилизация деревьев</t>
  </si>
  <si>
    <t xml:space="preserve">      Основное мероприятие "Реализация проектов развития общественной инфраструктуры муниципальных образований, основанных на местных инициативах"</t>
  </si>
  <si>
    <t xml:space="preserve">      Реализация проектов развития общественной инфраструктуры муниципальных образований Людиновского района, основанных на местных инициативах (Устройство сцены с навесом в районе д.66/1 по ул.Центральная в д.Манино)</t>
  </si>
  <si>
    <t xml:space="preserve">    Профессиональная подготовка, переподготовка и повышение квалификации</t>
  </si>
  <si>
    <t>1003</t>
  </si>
  <si>
    <t>123</t>
  </si>
  <si>
    <t>247</t>
  </si>
  <si>
    <t>853</t>
  </si>
  <si>
    <t>121</t>
  </si>
  <si>
    <t>129</t>
  </si>
  <si>
    <t>870</t>
  </si>
  <si>
    <t>360</t>
  </si>
  <si>
    <t>312</t>
  </si>
  <si>
    <t>Муниципальная программа "Совершенствование системы управления органами местного управления сельского поселения "Деревня Манино"</t>
  </si>
  <si>
    <t>Общегосударственные вопросы</t>
  </si>
  <si>
    <t>Национальная оборона</t>
  </si>
  <si>
    <t>Муниципальная программа "Обеспечение безопасности жизнедеятельности населения" сельского поселения "Деревня Манино"</t>
  </si>
  <si>
    <t>Национальная экономика</t>
  </si>
  <si>
    <t>Жилищно-коммунальное хозяйство</t>
  </si>
  <si>
    <t>Коммунальное хозяйство</t>
  </si>
  <si>
    <t>Муниципальная программа "Социальная поддержка граждан сельского поселения "Село Букань"</t>
  </si>
  <si>
    <t>Иные выплаты</t>
  </si>
  <si>
    <t>Уплата иных платежей</t>
  </si>
  <si>
    <t>Центральный аппарат (муниципальные служащие)</t>
  </si>
  <si>
    <t>Центральный аппарат (прочие работники)</t>
  </si>
  <si>
    <t>Глава местной администрации</t>
  </si>
  <si>
    <t xml:space="preserve">      Осуществление первичного воинского учета органами местного самоуправления поселений, муниципальных и городских округов</t>
  </si>
  <si>
    <t>Устройство сцены с навесом в районе д.66/1 по ул.Центральная в д. Манино</t>
  </si>
  <si>
    <t xml:space="preserve">  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</si>
  <si>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 xml:space="preserve">  Субсидии бюджетам бюджетной системы Российской Федерации (межбюджетные субсидии)</t>
  </si>
  <si>
    <t xml:space="preserve">  Прочие субсидии</t>
  </si>
  <si>
    <t xml:space="preserve">  Прочие субсидии бюджетам сельских поселений</t>
  </si>
  <si>
    <t>000 1 01 02020 01 0000 110</t>
  </si>
  <si>
    <t>000 2 02 20000 00 0000 150</t>
  </si>
  <si>
    <t>000 2 02 29999 00 0000 150</t>
  </si>
  <si>
    <t>000 2 02 29999 10 0000 150</t>
  </si>
  <si>
    <t>000 2 02 29999 10 0258 150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</si>
  <si>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</si>
  <si>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(сумма платежа (перерасчеты, недоимка и задолженность по соответствующему платежу, в том числе по отмененному)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</si>
  <si>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(суммы денежных взысканий (штрафов) по соответствующему платежу согласно законодательству Российской Федерации)</t>
  </si>
  <si>
    <t xml:space="preserve">  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</si>
  <si>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 xml:space="preserve">  Земельный налог с физических лиц, обладающих земельным участком, расположенным в границах сельских поселений (суммы денежных взысканий (штрафов) по соответствующему платежу согласно законодательству Российской Федерации)</t>
  </si>
  <si>
    <t xml:space="preserve">  ВОЗВРАТ ОСТАТКОВ СУБСИДИЙ, СУБВЕНЦИЙ И ИНЫХ МЕЖБЮДЖЕТНЫХ ТРАНСФЕРТОВ, ИМЕЮЩИХ ЦЕЛЕВОЕ НАЗНАЧЕНИЕ, ПРОШЛЫХ ЛЕТ</t>
  </si>
  <si>
    <t xml:space="preserve">  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</si>
  <si>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 xml:space="preserve">  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</si>
  <si>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000 1 01 02010 01 3000 110</t>
  </si>
  <si>
    <t>000 1 01 02020 01 3000 110</t>
  </si>
  <si>
    <t>000 1 06 06043 10 3000 110</t>
  </si>
  <si>
    <t>000 2 19 00000 00 0000 000</t>
  </si>
  <si>
    <t>000 2 19 00000 10 0000 150</t>
  </si>
  <si>
    <t>000 2 19 60010 10 0000 150</t>
  </si>
  <si>
    <t>000 2 19 60010 10 0404 150</t>
  </si>
  <si>
    <t xml:space="preserve">  Учреждение: Отдел культуры администрации муниципального района "Город Людиново и Людиновский район"</t>
  </si>
  <si>
    <t xml:space="preserve">    Культура</t>
  </si>
  <si>
    <t xml:space="preserve">        Прочая закупка товаров, работ и услуг(область)</t>
  </si>
  <si>
    <t xml:space="preserve">        Прочая закупка товаров, работ и услуг(местный)</t>
  </si>
  <si>
    <t xml:space="preserve">        Прочая закупка товаров, работ и услуг(население)</t>
  </si>
  <si>
    <t xml:space="preserve">        Прочая закупка товаров, работ и услуг(район)</t>
  </si>
  <si>
    <t>10 0 01 00000</t>
  </si>
  <si>
    <t>6</t>
  </si>
  <si>
    <t>0500</t>
  </si>
  <si>
    <t>Исполнение судебных актов РФ и мировых соглашений по возмещению пичиненного вреда</t>
  </si>
  <si>
    <t xml:space="preserve">                                Исполнение доходов бюджета   сельского поселения                        "Деревня Манино"  за 9 месяцев 2023 года (руб.)</t>
  </si>
  <si>
    <t>Приложение №2                                                                                                                                                                                                                                                                                                                                         к постановлению № 31  от 09.10.2023 г.                                                                                                                                                                                                                                                                                                                                              "Об исполнении бюджета сельского поседения "Деревня Манино" за 9 месяцев 2023 г."</t>
  </si>
  <si>
    <t>Исполнение расходов бюджета   сельского поселения "Деревня Манино" за 9 месяцев 2023 года (руб.)</t>
  </si>
  <si>
    <r>
      <rPr>
        <b/>
        <sz val="9"/>
        <rFont val="Cambria"/>
        <family val="1"/>
        <charset val="204"/>
        <scheme val="major"/>
      </rPr>
      <t xml:space="preserve">Приложение № 1        </t>
    </r>
    <r>
      <rPr>
        <b/>
        <i/>
        <sz val="9"/>
        <rFont val="Cambria"/>
        <family val="1"/>
        <charset val="204"/>
        <scheme val="major"/>
      </rPr>
      <t xml:space="preserve">                                                                            к постановлению № 31 от 09.10.2023 г.   "Об исполнении бюджета сельского поседения "Деревня Манино" за 9 месяцев 2023 г."</t>
    </r>
  </si>
</sst>
</file>

<file path=xl/styles.xml><?xml version="1.0" encoding="utf-8"?>
<styleSheet xmlns="http://schemas.openxmlformats.org/spreadsheetml/2006/main">
  <numFmts count="2">
    <numFmt numFmtId="164" formatCode="dd\.mm\.yyyy"/>
    <numFmt numFmtId="165" formatCode="#,##0.00_ ;\-#,##0.00"/>
  </numFmts>
  <fonts count="35">
    <font>
      <sz val="11"/>
      <name val="Calibri"/>
      <family val="2"/>
      <scheme val="minor"/>
    </font>
    <font>
      <sz val="10"/>
      <color rgb="FF000000"/>
      <name val="Arial Cyr"/>
    </font>
    <font>
      <b/>
      <sz val="11"/>
      <color rgb="FF000000"/>
      <name val="Arial Cyr"/>
    </font>
    <font>
      <sz val="8"/>
      <color rgb="FF000000"/>
      <name val="Arial Cyr"/>
    </font>
    <font>
      <sz val="12"/>
      <color rgb="FF000000"/>
      <name val="Times New Roman"/>
      <family val="1"/>
      <charset val="204"/>
    </font>
    <font>
      <b/>
      <sz val="10"/>
      <color rgb="FF000000"/>
      <name val="Arial Cyr"/>
    </font>
    <font>
      <sz val="11"/>
      <color rgb="FF000000"/>
      <name val="Calibri"/>
      <family val="2"/>
      <charset val="204"/>
      <scheme val="minor"/>
    </font>
    <font>
      <sz val="9"/>
      <color rgb="FF000000"/>
      <name val="Arial Cyr"/>
    </font>
    <font>
      <sz val="8"/>
      <color rgb="FF000000"/>
      <name val="Arial"/>
      <family val="2"/>
      <charset val="204"/>
    </font>
    <font>
      <sz val="6"/>
      <color rgb="FF000000"/>
      <name val="Arial Cyr"/>
    </font>
    <font>
      <sz val="11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name val="Calibri"/>
      <family val="2"/>
      <scheme val="minor"/>
    </font>
    <font>
      <sz val="11"/>
      <name val="Cambria"/>
      <family val="1"/>
      <charset val="204"/>
      <scheme val="major"/>
    </font>
    <font>
      <b/>
      <sz val="11"/>
      <color rgb="FF000000"/>
      <name val="Cambria"/>
      <family val="1"/>
      <charset val="204"/>
      <scheme val="major"/>
    </font>
    <font>
      <sz val="10"/>
      <color rgb="FF000000"/>
      <name val="Cambria"/>
      <family val="1"/>
      <charset val="204"/>
      <scheme val="major"/>
    </font>
    <font>
      <sz val="10"/>
      <name val="Cambria"/>
      <family val="1"/>
      <charset val="204"/>
      <scheme val="major"/>
    </font>
    <font>
      <b/>
      <sz val="10"/>
      <color rgb="FF000000"/>
      <name val="Cambria"/>
      <family val="1"/>
      <charset val="204"/>
      <scheme val="major"/>
    </font>
    <font>
      <b/>
      <sz val="10"/>
      <name val="Cambria"/>
      <family val="1"/>
      <charset val="204"/>
      <scheme val="major"/>
    </font>
    <font>
      <b/>
      <sz val="15"/>
      <color rgb="FF000000"/>
      <name val="Cambria"/>
      <family val="1"/>
      <charset val="204"/>
      <scheme val="major"/>
    </font>
    <font>
      <b/>
      <i/>
      <sz val="9"/>
      <name val="Cambria"/>
      <family val="1"/>
      <charset val="204"/>
      <scheme val="major"/>
    </font>
    <font>
      <b/>
      <sz val="9"/>
      <name val="Cambria"/>
      <family val="1"/>
      <charset val="204"/>
      <scheme val="major"/>
    </font>
    <font>
      <b/>
      <sz val="12"/>
      <color rgb="FF000000"/>
      <name val="Arial Cyr"/>
    </font>
    <font>
      <i/>
      <sz val="10"/>
      <color rgb="FF000000"/>
      <name val="Arial Cyr"/>
    </font>
    <font>
      <i/>
      <sz val="11"/>
      <name val="Calibri"/>
      <family val="2"/>
      <scheme val="minor"/>
    </font>
    <font>
      <i/>
      <sz val="10"/>
      <color rgb="FF000000"/>
      <name val="Cambria"/>
      <family val="1"/>
      <charset val="204"/>
      <scheme val="major"/>
    </font>
    <font>
      <i/>
      <sz val="11"/>
      <name val="Cambria"/>
      <family val="1"/>
      <charset val="204"/>
      <scheme val="major"/>
    </font>
    <font>
      <b/>
      <sz val="10"/>
      <color rgb="FF000000"/>
      <name val="Arial Cyr"/>
      <charset val="204"/>
    </font>
    <font>
      <sz val="11"/>
      <color rgb="FF000000"/>
      <name val="Calibri"/>
      <family val="2"/>
      <charset val="204"/>
      <scheme val="minor"/>
    </font>
    <font>
      <b/>
      <sz val="10"/>
      <color rgb="FF000000"/>
      <name val="Arial Narrow"/>
      <family val="2"/>
      <charset val="204"/>
    </font>
    <font>
      <b/>
      <sz val="8"/>
      <color rgb="FF000000"/>
      <name val="Arial Cyr"/>
    </font>
    <font>
      <b/>
      <sz val="11"/>
      <name val="Cambria"/>
      <family val="1"/>
      <charset val="204"/>
      <scheme val="major"/>
    </font>
    <font>
      <i/>
      <sz val="8"/>
      <color rgb="FF000000"/>
      <name val="Arial Cyr"/>
    </font>
    <font>
      <b/>
      <i/>
      <sz val="10"/>
      <name val="Cambria"/>
      <family val="1"/>
      <charset val="204"/>
      <scheme val="major"/>
    </font>
    <font>
      <i/>
      <sz val="10"/>
      <name val="Cambria"/>
      <family val="1"/>
      <charset val="204"/>
      <scheme val="major"/>
    </font>
  </fonts>
  <fills count="12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37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32">
    <xf numFmtId="0" fontId="0" fillId="0" borderId="0"/>
    <xf numFmtId="0" fontId="1" fillId="0" borderId="1"/>
    <xf numFmtId="0" fontId="2" fillId="0" borderId="1">
      <alignment horizontal="center"/>
    </xf>
    <xf numFmtId="0" fontId="3" fillId="0" borderId="2">
      <alignment horizontal="center"/>
    </xf>
    <xf numFmtId="0" fontId="4" fillId="0" borderId="1">
      <alignment horizontal="right"/>
    </xf>
    <xf numFmtId="0" fontId="2" fillId="0" borderId="1"/>
    <xf numFmtId="0" fontId="5" fillId="0" borderId="1"/>
    <xf numFmtId="0" fontId="5" fillId="0" borderId="3"/>
    <xf numFmtId="0" fontId="3" fillId="0" borderId="4">
      <alignment horizontal="center"/>
    </xf>
    <xf numFmtId="0" fontId="4" fillId="0" borderId="5">
      <alignment horizontal="right"/>
    </xf>
    <xf numFmtId="0" fontId="3" fillId="0" borderId="1"/>
    <xf numFmtId="0" fontId="3" fillId="0" borderId="6">
      <alignment horizontal="right"/>
    </xf>
    <xf numFmtId="49" fontId="3" fillId="0" borderId="7">
      <alignment horizontal="center"/>
    </xf>
    <xf numFmtId="0" fontId="4" fillId="0" borderId="8">
      <alignment horizontal="right"/>
    </xf>
    <xf numFmtId="0" fontId="6" fillId="0" borderId="1"/>
    <xf numFmtId="164" fontId="3" fillId="0" borderId="9">
      <alignment horizontal="center"/>
    </xf>
    <xf numFmtId="0" fontId="3" fillId="0" borderId="1">
      <alignment horizontal="left"/>
    </xf>
    <xf numFmtId="49" fontId="3" fillId="0" borderId="1"/>
    <xf numFmtId="49" fontId="3" fillId="0" borderId="6">
      <alignment horizontal="right" vertical="center"/>
    </xf>
    <xf numFmtId="49" fontId="3" fillId="0" borderId="9">
      <alignment horizontal="center" vertical="center"/>
    </xf>
    <xf numFmtId="0" fontId="3" fillId="0" borderId="2">
      <alignment horizontal="left" wrapText="1"/>
    </xf>
    <xf numFmtId="49" fontId="3" fillId="0" borderId="9">
      <alignment horizontal="center"/>
    </xf>
    <xf numFmtId="0" fontId="3" fillId="0" borderId="10">
      <alignment horizontal="left" wrapText="1"/>
    </xf>
    <xf numFmtId="49" fontId="3" fillId="0" borderId="6">
      <alignment horizontal="right"/>
    </xf>
    <xf numFmtId="0" fontId="3" fillId="0" borderId="11">
      <alignment horizontal="left"/>
    </xf>
    <xf numFmtId="49" fontId="3" fillId="0" borderId="11"/>
    <xf numFmtId="49" fontId="3" fillId="0" borderId="6"/>
    <xf numFmtId="49" fontId="3" fillId="0" borderId="12">
      <alignment horizontal="center"/>
    </xf>
    <xf numFmtId="0" fontId="2" fillId="0" borderId="2">
      <alignment horizontal="center"/>
    </xf>
    <xf numFmtId="0" fontId="3" fillId="0" borderId="13">
      <alignment horizontal="center" vertical="top" wrapText="1"/>
    </xf>
    <xf numFmtId="49" fontId="3" fillId="0" borderId="13">
      <alignment horizontal="center" vertical="top" wrapText="1"/>
    </xf>
    <xf numFmtId="0" fontId="1" fillId="0" borderId="14"/>
    <xf numFmtId="0" fontId="1" fillId="0" borderId="5"/>
    <xf numFmtId="0" fontId="3" fillId="0" borderId="13">
      <alignment horizontal="center" vertical="center"/>
    </xf>
    <xf numFmtId="0" fontId="3" fillId="0" borderId="4">
      <alignment horizontal="center" vertical="center"/>
    </xf>
    <xf numFmtId="49" fontId="3" fillId="0" borderId="4">
      <alignment horizontal="center" vertical="center"/>
    </xf>
    <xf numFmtId="0" fontId="3" fillId="0" borderId="15">
      <alignment horizontal="left" wrapText="1"/>
    </xf>
    <xf numFmtId="49" fontId="3" fillId="0" borderId="16">
      <alignment horizontal="center" wrapText="1"/>
    </xf>
    <xf numFmtId="49" fontId="3" fillId="0" borderId="17">
      <alignment horizontal="center"/>
    </xf>
    <xf numFmtId="4" fontId="3" fillId="0" borderId="17">
      <alignment horizontal="right" shrinkToFit="1"/>
    </xf>
    <xf numFmtId="0" fontId="3" fillId="0" borderId="18">
      <alignment horizontal="left" wrapText="1"/>
    </xf>
    <xf numFmtId="49" fontId="3" fillId="0" borderId="19">
      <alignment horizontal="center" shrinkToFit="1"/>
    </xf>
    <xf numFmtId="49" fontId="3" fillId="0" borderId="20">
      <alignment horizontal="center"/>
    </xf>
    <xf numFmtId="4" fontId="3" fillId="0" borderId="20">
      <alignment horizontal="right" shrinkToFit="1"/>
    </xf>
    <xf numFmtId="0" fontId="3" fillId="0" borderId="21">
      <alignment horizontal="left" wrapText="1" indent="2"/>
    </xf>
    <xf numFmtId="49" fontId="3" fillId="0" borderId="22">
      <alignment horizontal="center" shrinkToFit="1"/>
    </xf>
    <xf numFmtId="49" fontId="3" fillId="0" borderId="23">
      <alignment horizontal="center"/>
    </xf>
    <xf numFmtId="4" fontId="3" fillId="0" borderId="23">
      <alignment horizontal="right" shrinkToFit="1"/>
    </xf>
    <xf numFmtId="49" fontId="3" fillId="0" borderId="1">
      <alignment horizontal="right"/>
    </xf>
    <xf numFmtId="0" fontId="2" fillId="0" borderId="5">
      <alignment horizontal="center"/>
    </xf>
    <xf numFmtId="0" fontId="3" fillId="0" borderId="4">
      <alignment horizontal="center" vertical="center" shrinkToFit="1"/>
    </xf>
    <xf numFmtId="49" fontId="3" fillId="0" borderId="4">
      <alignment horizontal="center" vertical="center" shrinkToFit="1"/>
    </xf>
    <xf numFmtId="49" fontId="1" fillId="0" borderId="5"/>
    <xf numFmtId="0" fontId="3" fillId="0" borderId="16">
      <alignment horizontal="center" shrinkToFit="1"/>
    </xf>
    <xf numFmtId="4" fontId="3" fillId="0" borderId="24">
      <alignment horizontal="right" shrinkToFit="1"/>
    </xf>
    <xf numFmtId="49" fontId="1" fillId="0" borderId="8"/>
    <xf numFmtId="0" fontId="3" fillId="0" borderId="19">
      <alignment horizontal="center" shrinkToFit="1"/>
    </xf>
    <xf numFmtId="165" fontId="3" fillId="0" borderId="20">
      <alignment horizontal="right" shrinkToFit="1"/>
    </xf>
    <xf numFmtId="165" fontId="3" fillId="0" borderId="25">
      <alignment horizontal="right" shrinkToFit="1"/>
    </xf>
    <xf numFmtId="0" fontId="3" fillId="0" borderId="26">
      <alignment horizontal="left" wrapText="1"/>
    </xf>
    <xf numFmtId="49" fontId="3" fillId="0" borderId="22">
      <alignment horizontal="center" wrapText="1"/>
    </xf>
    <xf numFmtId="49" fontId="3" fillId="0" borderId="23">
      <alignment horizontal="center" wrapText="1"/>
    </xf>
    <xf numFmtId="4" fontId="3" fillId="0" borderId="23">
      <alignment horizontal="right" wrapText="1"/>
    </xf>
    <xf numFmtId="4" fontId="3" fillId="0" borderId="21">
      <alignment horizontal="right" wrapText="1"/>
    </xf>
    <xf numFmtId="0" fontId="1" fillId="0" borderId="8">
      <alignment wrapText="1"/>
    </xf>
    <xf numFmtId="0" fontId="3" fillId="0" borderId="27">
      <alignment horizontal="left" wrapText="1"/>
    </xf>
    <xf numFmtId="49" fontId="3" fillId="0" borderId="28">
      <alignment horizontal="center" shrinkToFit="1"/>
    </xf>
    <xf numFmtId="49" fontId="3" fillId="0" borderId="29">
      <alignment horizontal="center"/>
    </xf>
    <xf numFmtId="4" fontId="3" fillId="0" borderId="29">
      <alignment horizontal="right" shrinkToFit="1"/>
    </xf>
    <xf numFmtId="49" fontId="3" fillId="0" borderId="30">
      <alignment horizontal="center"/>
    </xf>
    <xf numFmtId="0" fontId="1" fillId="0" borderId="8"/>
    <xf numFmtId="0" fontId="6" fillId="0" borderId="11"/>
    <xf numFmtId="0" fontId="6" fillId="0" borderId="31"/>
    <xf numFmtId="0" fontId="3" fillId="0" borderId="1">
      <alignment wrapText="1"/>
    </xf>
    <xf numFmtId="49" fontId="3" fillId="0" borderId="1">
      <alignment wrapText="1"/>
    </xf>
    <xf numFmtId="49" fontId="3" fillId="0" borderId="1">
      <alignment horizontal="center"/>
    </xf>
    <xf numFmtId="49" fontId="7" fillId="0" borderId="1"/>
    <xf numFmtId="0" fontId="3" fillId="0" borderId="2">
      <alignment horizontal="left"/>
    </xf>
    <xf numFmtId="49" fontId="3" fillId="0" borderId="2">
      <alignment horizontal="left"/>
    </xf>
    <xf numFmtId="0" fontId="3" fillId="0" borderId="2">
      <alignment horizontal="center" shrinkToFit="1"/>
    </xf>
    <xf numFmtId="49" fontId="3" fillId="0" borderId="2">
      <alignment horizontal="center" vertical="center" shrinkToFit="1"/>
    </xf>
    <xf numFmtId="49" fontId="1" fillId="0" borderId="2">
      <alignment shrinkToFit="1"/>
    </xf>
    <xf numFmtId="49" fontId="3" fillId="0" borderId="2">
      <alignment horizontal="right"/>
    </xf>
    <xf numFmtId="0" fontId="3" fillId="0" borderId="16">
      <alignment horizontal="center" vertical="center" shrinkToFit="1"/>
    </xf>
    <xf numFmtId="49" fontId="3" fillId="0" borderId="17">
      <alignment horizontal="center" vertical="center"/>
    </xf>
    <xf numFmtId="0" fontId="3" fillId="0" borderId="15">
      <alignment horizontal="left" wrapText="1" indent="2"/>
    </xf>
    <xf numFmtId="0" fontId="3" fillId="0" borderId="32">
      <alignment horizontal="center" vertical="center" shrinkToFit="1"/>
    </xf>
    <xf numFmtId="49" fontId="3" fillId="0" borderId="13">
      <alignment horizontal="center" vertical="center"/>
    </xf>
    <xf numFmtId="165" fontId="3" fillId="0" borderId="13">
      <alignment horizontal="right" vertical="center" shrinkToFit="1"/>
    </xf>
    <xf numFmtId="165" fontId="3" fillId="0" borderId="27">
      <alignment horizontal="right" vertical="center" shrinkToFit="1"/>
    </xf>
    <xf numFmtId="0" fontId="3" fillId="0" borderId="33">
      <alignment horizontal="left" wrapText="1"/>
    </xf>
    <xf numFmtId="4" fontId="3" fillId="0" borderId="13">
      <alignment horizontal="right" shrinkToFit="1"/>
    </xf>
    <xf numFmtId="4" fontId="3" fillId="0" borderId="27">
      <alignment horizontal="right" shrinkToFit="1"/>
    </xf>
    <xf numFmtId="0" fontId="3" fillId="0" borderId="18">
      <alignment horizontal="left" wrapText="1" indent="2"/>
    </xf>
    <xf numFmtId="0" fontId="8" fillId="0" borderId="27">
      <alignment wrapText="1"/>
    </xf>
    <xf numFmtId="0" fontId="8" fillId="0" borderId="27"/>
    <xf numFmtId="0" fontId="8" fillId="2" borderId="27">
      <alignment wrapText="1"/>
    </xf>
    <xf numFmtId="0" fontId="3" fillId="2" borderId="26">
      <alignment horizontal="left" wrapText="1"/>
    </xf>
    <xf numFmtId="49" fontId="3" fillId="0" borderId="27">
      <alignment horizontal="center" shrinkToFit="1"/>
    </xf>
    <xf numFmtId="49" fontId="3" fillId="0" borderId="13">
      <alignment horizontal="center" vertical="center" shrinkToFit="1"/>
    </xf>
    <xf numFmtId="0" fontId="1" fillId="0" borderId="11">
      <alignment horizontal="left"/>
    </xf>
    <xf numFmtId="0" fontId="1" fillId="0" borderId="31">
      <alignment horizontal="left" wrapText="1"/>
    </xf>
    <xf numFmtId="0" fontId="1" fillId="0" borderId="31">
      <alignment horizontal="left"/>
    </xf>
    <xf numFmtId="0" fontId="3" fillId="0" borderId="31"/>
    <xf numFmtId="49" fontId="1" fillId="0" borderId="31"/>
    <xf numFmtId="0" fontId="1" fillId="0" borderId="1">
      <alignment horizontal="left"/>
    </xf>
    <xf numFmtId="0" fontId="1" fillId="0" borderId="1">
      <alignment horizontal="left" wrapText="1"/>
    </xf>
    <xf numFmtId="49" fontId="1" fillId="0" borderId="1"/>
    <xf numFmtId="0" fontId="3" fillId="0" borderId="1">
      <alignment horizontal="center" wrapText="1"/>
    </xf>
    <xf numFmtId="0" fontId="3" fillId="0" borderId="2">
      <alignment horizontal="center" wrapText="1"/>
    </xf>
    <xf numFmtId="0" fontId="9" fillId="0" borderId="1">
      <alignment horizontal="center"/>
    </xf>
    <xf numFmtId="0" fontId="9" fillId="0" borderId="11">
      <alignment horizontal="center"/>
    </xf>
    <xf numFmtId="0" fontId="1" fillId="0" borderId="1">
      <alignment horizontal="center"/>
    </xf>
    <xf numFmtId="0" fontId="7" fillId="0" borderId="1">
      <alignment horizontal="left"/>
    </xf>
    <xf numFmtId="49" fontId="3" fillId="0" borderId="1">
      <alignment horizontal="left"/>
    </xf>
    <xf numFmtId="49" fontId="3" fillId="0" borderId="1">
      <alignment horizontal="center" wrapText="1"/>
    </xf>
    <xf numFmtId="0" fontId="3" fillId="0" borderId="1">
      <alignment horizontal="center"/>
    </xf>
    <xf numFmtId="0" fontId="8" fillId="0" borderId="1"/>
    <xf numFmtId="0" fontId="6" fillId="0" borderId="2"/>
    <xf numFmtId="0" fontId="1" fillId="0" borderId="2"/>
    <xf numFmtId="0" fontId="1" fillId="0" borderId="13">
      <alignment horizontal="left" wrapText="1"/>
    </xf>
    <xf numFmtId="0" fontId="1" fillId="0" borderId="11"/>
    <xf numFmtId="0" fontId="12" fillId="0" borderId="0"/>
    <xf numFmtId="0" fontId="12" fillId="0" borderId="0"/>
    <xf numFmtId="0" fontId="12" fillId="0" borderId="0"/>
    <xf numFmtId="0" fontId="10" fillId="0" borderId="1"/>
    <xf numFmtId="0" fontId="10" fillId="0" borderId="1"/>
    <xf numFmtId="0" fontId="11" fillId="3" borderId="1"/>
    <xf numFmtId="0" fontId="10" fillId="0" borderId="1"/>
    <xf numFmtId="0" fontId="1" fillId="0" borderId="13">
      <alignment horizontal="left"/>
    </xf>
    <xf numFmtId="0" fontId="5" fillId="0" borderId="20">
      <alignment horizontal="center" vertical="center" wrapText="1"/>
    </xf>
    <xf numFmtId="0" fontId="5" fillId="0" borderId="1"/>
  </cellStyleXfs>
  <cellXfs count="145">
    <xf numFmtId="0" fontId="0" fillId="0" borderId="0" xfId="0"/>
    <xf numFmtId="0" fontId="0" fillId="0" borderId="1" xfId="0" applyBorder="1" applyProtection="1">
      <protection locked="0"/>
    </xf>
    <xf numFmtId="0" fontId="13" fillId="0" borderId="1" xfId="0" applyFont="1" applyBorder="1" applyProtection="1">
      <protection locked="0"/>
    </xf>
    <xf numFmtId="0" fontId="14" fillId="0" borderId="2" xfId="28" applyNumberFormat="1" applyFont="1" applyProtection="1">
      <alignment horizontal="center"/>
    </xf>
    <xf numFmtId="0" fontId="17" fillId="0" borderId="2" xfId="28" applyNumberFormat="1" applyFont="1" applyProtection="1">
      <alignment horizontal="center"/>
    </xf>
    <xf numFmtId="0" fontId="16" fillId="0" borderId="0" xfId="0" applyFont="1" applyProtection="1">
      <protection locked="0"/>
    </xf>
    <xf numFmtId="0" fontId="18" fillId="0" borderId="0" xfId="0" applyFont="1" applyProtection="1">
      <protection locked="0"/>
    </xf>
    <xf numFmtId="0" fontId="17" fillId="0" borderId="1" xfId="32" applyNumberFormat="1" applyFont="1" applyBorder="1" applyProtection="1"/>
    <xf numFmtId="0" fontId="15" fillId="0" borderId="11" xfId="31" applyNumberFormat="1" applyFont="1" applyBorder="1" applyProtection="1"/>
    <xf numFmtId="0" fontId="15" fillId="0" borderId="1" xfId="32" applyNumberFormat="1" applyFont="1" applyBorder="1" applyProtection="1"/>
    <xf numFmtId="0" fontId="1" fillId="0" borderId="1" xfId="128" applyNumberFormat="1" applyFont="1" applyProtection="1"/>
    <xf numFmtId="0" fontId="22" fillId="0" borderId="1" xfId="36" applyNumberFormat="1" applyFont="1" applyBorder="1" applyAlignment="1" applyProtection="1">
      <alignment horizontal="center"/>
    </xf>
    <xf numFmtId="0" fontId="1" fillId="0" borderId="13" xfId="5" applyNumberFormat="1" applyFont="1" applyBorder="1" applyAlignment="1" applyProtection="1">
      <alignment horizontal="center" vertical="center" shrinkToFit="1"/>
    </xf>
    <xf numFmtId="0" fontId="1" fillId="0" borderId="13" xfId="34" quotePrefix="1" applyNumberFormat="1" applyFont="1" applyBorder="1" applyAlignment="1" applyProtection="1">
      <alignment horizontal="left" vertical="top" wrapText="1"/>
    </xf>
    <xf numFmtId="0" fontId="1" fillId="0" borderId="13" xfId="34" applyNumberFormat="1" applyFont="1" applyBorder="1" applyAlignment="1" applyProtection="1">
      <alignment horizontal="left" vertical="top" wrapText="1"/>
    </xf>
    <xf numFmtId="4" fontId="1" fillId="0" borderId="13" xfId="41" applyNumberFormat="1" applyFont="1" applyBorder="1" applyAlignment="1" applyProtection="1">
      <alignment horizontal="right" vertical="top" shrinkToFit="1"/>
    </xf>
    <xf numFmtId="4" fontId="1" fillId="0" borderId="13" xfId="6" applyNumberFormat="1" applyFont="1" applyBorder="1" applyAlignment="1" applyProtection="1">
      <alignment horizontal="right" vertical="top" shrinkToFit="1"/>
    </xf>
    <xf numFmtId="4" fontId="1" fillId="0" borderId="1" xfId="38" applyNumberFormat="1" applyFont="1" applyBorder="1" applyAlignment="1" applyProtection="1">
      <alignment horizontal="right" shrinkToFit="1"/>
    </xf>
    <xf numFmtId="0" fontId="23" fillId="0" borderId="1" xfId="128" applyNumberFormat="1" applyFont="1" applyProtection="1"/>
    <xf numFmtId="0" fontId="24" fillId="0" borderId="1" xfId="0" applyFont="1" applyBorder="1" applyProtection="1">
      <protection locked="0"/>
    </xf>
    <xf numFmtId="0" fontId="15" fillId="0" borderId="1" xfId="128" applyNumberFormat="1" applyFont="1" applyProtection="1"/>
    <xf numFmtId="0" fontId="15" fillId="0" borderId="13" xfId="5" applyNumberFormat="1" applyFont="1" applyBorder="1" applyAlignment="1" applyProtection="1">
      <alignment horizontal="center" vertical="center" shrinkToFit="1"/>
    </xf>
    <xf numFmtId="0" fontId="15" fillId="0" borderId="1" xfId="40" applyNumberFormat="1" applyFont="1" applyBorder="1" applyAlignment="1" applyProtection="1">
      <alignment wrapText="1"/>
    </xf>
    <xf numFmtId="0" fontId="15" fillId="0" borderId="1" xfId="44" applyNumberFormat="1" applyFont="1" applyBorder="1" applyAlignment="1" applyProtection="1">
      <alignment horizontal="right"/>
    </xf>
    <xf numFmtId="0" fontId="17" fillId="0" borderId="1" xfId="131" applyNumberFormat="1" applyFont="1" applyProtection="1"/>
    <xf numFmtId="4" fontId="15" fillId="0" borderId="13" xfId="41" applyNumberFormat="1" applyFont="1" applyBorder="1" applyAlignment="1" applyProtection="1">
      <alignment horizontal="right" vertical="top" shrinkToFit="1"/>
    </xf>
    <xf numFmtId="0" fontId="25" fillId="0" borderId="1" xfId="128" applyNumberFormat="1" applyFont="1" applyProtection="1"/>
    <xf numFmtId="0" fontId="26" fillId="0" borderId="1" xfId="0" applyFont="1" applyBorder="1" applyProtection="1">
      <protection locked="0"/>
    </xf>
    <xf numFmtId="4" fontId="15" fillId="0" borderId="1" xfId="38" applyNumberFormat="1" applyFont="1" applyBorder="1" applyAlignment="1" applyProtection="1">
      <alignment horizontal="right" shrinkToFit="1"/>
    </xf>
    <xf numFmtId="0" fontId="16" fillId="0" borderId="1" xfId="0" applyFont="1" applyBorder="1" applyProtection="1">
      <protection locked="0"/>
    </xf>
    <xf numFmtId="4" fontId="17" fillId="5" borderId="13" xfId="41" applyNumberFormat="1" applyFont="1" applyFill="1" applyBorder="1" applyAlignment="1" applyProtection="1">
      <alignment horizontal="right" vertical="top" shrinkToFit="1"/>
    </xf>
    <xf numFmtId="4" fontId="17" fillId="6" borderId="13" xfId="41" applyNumberFormat="1" applyFont="1" applyFill="1" applyBorder="1" applyAlignment="1" applyProtection="1">
      <alignment horizontal="right" vertical="top" shrinkToFit="1"/>
    </xf>
    <xf numFmtId="4" fontId="15" fillId="6" borderId="13" xfId="41" applyNumberFormat="1" applyFont="1" applyFill="1" applyBorder="1" applyAlignment="1" applyProtection="1">
      <alignment horizontal="right" vertical="top" shrinkToFit="1"/>
    </xf>
    <xf numFmtId="4" fontId="15" fillId="5" borderId="13" xfId="41" applyNumberFormat="1" applyFont="1" applyFill="1" applyBorder="1" applyAlignment="1" applyProtection="1">
      <alignment horizontal="right" vertical="top" shrinkToFit="1"/>
    </xf>
    <xf numFmtId="0" fontId="16" fillId="0" borderId="0" xfId="0" applyFont="1" applyAlignment="1" applyProtection="1">
      <alignment wrapText="1"/>
      <protection locked="0"/>
    </xf>
    <xf numFmtId="0" fontId="16" fillId="0" borderId="0" xfId="0" applyFont="1" applyAlignment="1" applyProtection="1">
      <alignment horizontal="center" wrapText="1"/>
      <protection locked="0"/>
    </xf>
    <xf numFmtId="0" fontId="3" fillId="0" borderId="35" xfId="33" applyNumberFormat="1" applyBorder="1" applyProtection="1">
      <alignment horizontal="center" vertical="center"/>
    </xf>
    <xf numFmtId="0" fontId="3" fillId="0" borderId="35" xfId="34" applyNumberFormat="1" applyBorder="1" applyProtection="1">
      <alignment horizontal="center" vertical="center"/>
    </xf>
    <xf numFmtId="49" fontId="3" fillId="0" borderId="35" xfId="35" applyNumberFormat="1" applyBorder="1" applyProtection="1">
      <alignment horizontal="center" vertical="center"/>
    </xf>
    <xf numFmtId="4" fontId="17" fillId="7" borderId="13" xfId="41" applyNumberFormat="1" applyFont="1" applyFill="1" applyBorder="1" applyAlignment="1" applyProtection="1">
      <alignment horizontal="right" vertical="top" shrinkToFit="1"/>
    </xf>
    <xf numFmtId="4" fontId="17" fillId="8" borderId="13" xfId="41" applyNumberFormat="1" applyFont="1" applyFill="1" applyBorder="1" applyAlignment="1" applyProtection="1">
      <alignment horizontal="right" vertical="top" shrinkToFit="1"/>
    </xf>
    <xf numFmtId="4" fontId="5" fillId="8" borderId="13" xfId="6" applyNumberFormat="1" applyFont="1" applyFill="1" applyBorder="1" applyAlignment="1" applyProtection="1">
      <alignment horizontal="right" vertical="top" shrinkToFit="1"/>
    </xf>
    <xf numFmtId="4" fontId="27" fillId="8" borderId="13" xfId="41" applyNumberFormat="1" applyFont="1" applyFill="1" applyBorder="1" applyAlignment="1" applyProtection="1">
      <alignment horizontal="right" vertical="top" shrinkToFit="1"/>
    </xf>
    <xf numFmtId="4" fontId="27" fillId="0" borderId="13" xfId="41" applyNumberFormat="1" applyFont="1" applyBorder="1" applyAlignment="1" applyProtection="1">
      <alignment horizontal="right" vertical="top" shrinkToFit="1"/>
    </xf>
    <xf numFmtId="4" fontId="18" fillId="10" borderId="13" xfId="41" applyNumberFormat="1" applyFont="1" applyFill="1" applyBorder="1" applyAlignment="1" applyProtection="1">
      <alignment horizontal="right" vertical="top" shrinkToFit="1"/>
    </xf>
    <xf numFmtId="4" fontId="17" fillId="10" borderId="13" xfId="41" applyNumberFormat="1" applyFont="1" applyFill="1" applyBorder="1" applyAlignment="1" applyProtection="1">
      <alignment horizontal="right" vertical="top" shrinkToFit="1"/>
    </xf>
    <xf numFmtId="4" fontId="17" fillId="9" borderId="13" xfId="41" applyNumberFormat="1" applyFont="1" applyFill="1" applyBorder="1" applyAlignment="1" applyProtection="1">
      <alignment horizontal="right" vertical="top" shrinkToFit="1"/>
    </xf>
    <xf numFmtId="4" fontId="27" fillId="5" borderId="13" xfId="6" applyNumberFormat="1" applyFont="1" applyFill="1" applyBorder="1" applyAlignment="1" applyProtection="1">
      <alignment horizontal="right" vertical="top" shrinkToFit="1"/>
    </xf>
    <xf numFmtId="4" fontId="5" fillId="0" borderId="13" xfId="14" applyNumberFormat="1" applyFont="1" applyBorder="1" applyAlignment="1" applyProtection="1">
      <alignment horizontal="right" vertical="top" shrinkToFit="1"/>
    </xf>
    <xf numFmtId="4" fontId="18" fillId="0" borderId="0" xfId="0" applyNumberFormat="1" applyFont="1" applyProtection="1">
      <protection locked="0"/>
    </xf>
    <xf numFmtId="49" fontId="15" fillId="10" borderId="35" xfId="35" applyNumberFormat="1" applyFont="1" applyFill="1" applyBorder="1" applyProtection="1">
      <alignment horizontal="center" vertical="center"/>
    </xf>
    <xf numFmtId="4" fontId="18" fillId="10" borderId="35" xfId="0" applyNumberFormat="1" applyFont="1" applyFill="1" applyBorder="1" applyProtection="1">
      <protection locked="0"/>
    </xf>
    <xf numFmtId="0" fontId="3" fillId="0" borderId="18" xfId="40" applyNumberFormat="1" applyProtection="1">
      <alignment horizontal="left" wrapText="1"/>
    </xf>
    <xf numFmtId="0" fontId="3" fillId="0" borderId="21" xfId="44" applyNumberFormat="1" applyProtection="1">
      <alignment horizontal="left" wrapText="1" indent="2"/>
    </xf>
    <xf numFmtId="0" fontId="28" fillId="0" borderId="1" xfId="14" applyNumberFormat="1" applyFont="1" applyProtection="1"/>
    <xf numFmtId="49" fontId="3" fillId="0" borderId="20" xfId="42" applyNumberFormat="1" applyProtection="1">
      <alignment horizontal="center"/>
    </xf>
    <xf numFmtId="49" fontId="3" fillId="0" borderId="23" xfId="46" applyNumberFormat="1" applyProtection="1">
      <alignment horizontal="center"/>
    </xf>
    <xf numFmtId="4" fontId="3" fillId="0" borderId="20" xfId="43" applyNumberFormat="1" applyProtection="1">
      <alignment horizontal="right" shrinkToFit="1"/>
    </xf>
    <xf numFmtId="4" fontId="3" fillId="0" borderId="23" xfId="47" applyNumberFormat="1" applyProtection="1">
      <alignment horizontal="right" shrinkToFit="1"/>
    </xf>
    <xf numFmtId="4" fontId="18" fillId="10" borderId="36" xfId="0" applyNumberFormat="1" applyFont="1" applyFill="1" applyBorder="1" applyProtection="1">
      <protection locked="0"/>
    </xf>
    <xf numFmtId="4" fontId="18" fillId="10" borderId="1" xfId="0" applyNumberFormat="1" applyFont="1" applyFill="1" applyBorder="1" applyProtection="1">
      <protection locked="0"/>
    </xf>
    <xf numFmtId="4" fontId="1" fillId="0" borderId="13" xfId="6" applyNumberFormat="1" applyFont="1" applyBorder="1" applyAlignment="1" applyProtection="1">
      <alignment horizontal="center" wrapText="1" shrinkToFit="1"/>
    </xf>
    <xf numFmtId="4" fontId="1" fillId="0" borderId="13" xfId="41" applyNumberFormat="1" applyFont="1" applyBorder="1" applyAlignment="1" applyProtection="1">
      <alignment horizontal="center" wrapText="1" shrinkToFit="1"/>
    </xf>
    <xf numFmtId="0" fontId="27" fillId="0" borderId="13" xfId="34" quotePrefix="1" applyNumberFormat="1" applyFont="1" applyBorder="1" applyAlignment="1" applyProtection="1">
      <alignment horizontal="left" vertical="top" wrapText="1"/>
    </xf>
    <xf numFmtId="0" fontId="27" fillId="0" borderId="13" xfId="34" applyNumberFormat="1" applyFont="1" applyBorder="1" applyAlignment="1" applyProtection="1">
      <alignment horizontal="left" vertical="top" wrapText="1"/>
    </xf>
    <xf numFmtId="0" fontId="27" fillId="5" borderId="13" xfId="34" quotePrefix="1" applyNumberFormat="1" applyFont="1" applyFill="1" applyBorder="1" applyAlignment="1" applyProtection="1">
      <alignment horizontal="left" vertical="top" wrapText="1"/>
    </xf>
    <xf numFmtId="0" fontId="27" fillId="5" borderId="13" xfId="34" applyNumberFormat="1" applyFont="1" applyFill="1" applyBorder="1" applyAlignment="1" applyProtection="1">
      <alignment horizontal="left" vertical="top" wrapText="1"/>
    </xf>
    <xf numFmtId="4" fontId="27" fillId="5" borderId="13" xfId="6" applyNumberFormat="1" applyFont="1" applyFill="1" applyBorder="1" applyAlignment="1" applyProtection="1">
      <alignment horizontal="center" wrapText="1" shrinkToFit="1"/>
    </xf>
    <xf numFmtId="4" fontId="27" fillId="5" borderId="13" xfId="41" applyNumberFormat="1" applyFont="1" applyFill="1" applyBorder="1" applyAlignment="1" applyProtection="1">
      <alignment horizontal="center" wrapText="1" shrinkToFit="1"/>
    </xf>
    <xf numFmtId="4" fontId="27" fillId="5" borderId="13" xfId="41" applyNumberFormat="1" applyFont="1" applyFill="1" applyBorder="1" applyAlignment="1" applyProtection="1">
      <alignment horizontal="right" vertical="top" shrinkToFit="1"/>
    </xf>
    <xf numFmtId="0" fontId="5" fillId="0" borderId="13" xfId="34" quotePrefix="1" applyNumberFormat="1" applyFont="1" applyBorder="1" applyAlignment="1" applyProtection="1">
      <alignment horizontal="left" vertical="top" wrapText="1"/>
    </xf>
    <xf numFmtId="0" fontId="5" fillId="0" borderId="13" xfId="34" applyNumberFormat="1" applyFont="1" applyBorder="1" applyAlignment="1" applyProtection="1">
      <alignment horizontal="left" vertical="top" wrapText="1"/>
    </xf>
    <xf numFmtId="4" fontId="5" fillId="0" borderId="13" xfId="41" applyNumberFormat="1" applyFont="1" applyBorder="1" applyAlignment="1" applyProtection="1">
      <alignment horizontal="right" vertical="top" shrinkToFit="1"/>
    </xf>
    <xf numFmtId="4" fontId="31" fillId="10" borderId="35" xfId="0" applyNumberFormat="1" applyFont="1" applyFill="1" applyBorder="1" applyProtection="1">
      <protection locked="0"/>
    </xf>
    <xf numFmtId="0" fontId="14" fillId="0" borderId="15" xfId="36" applyNumberFormat="1" applyFont="1" applyProtection="1">
      <alignment horizontal="left" wrapText="1"/>
    </xf>
    <xf numFmtId="49" fontId="14" fillId="0" borderId="17" xfId="38" applyNumberFormat="1" applyFont="1" applyProtection="1">
      <alignment horizontal="center"/>
    </xf>
    <xf numFmtId="4" fontId="14" fillId="0" borderId="17" xfId="39" applyNumberFormat="1" applyFont="1" applyProtection="1">
      <alignment horizontal="right" shrinkToFit="1"/>
    </xf>
    <xf numFmtId="4" fontId="18" fillId="7" borderId="35" xfId="0" applyNumberFormat="1" applyFont="1" applyFill="1" applyBorder="1" applyProtection="1">
      <protection locked="0"/>
    </xf>
    <xf numFmtId="0" fontId="30" fillId="7" borderId="21" xfId="44" applyNumberFormat="1" applyFont="1" applyFill="1" applyProtection="1">
      <alignment horizontal="left" wrapText="1" indent="2"/>
    </xf>
    <xf numFmtId="49" fontId="30" fillId="7" borderId="23" xfId="46" applyNumberFormat="1" applyFont="1" applyFill="1" applyProtection="1">
      <alignment horizontal="center"/>
    </xf>
    <xf numFmtId="4" fontId="30" fillId="7" borderId="23" xfId="47" applyNumberFormat="1" applyFont="1" applyFill="1" applyProtection="1">
      <alignment horizontal="right" shrinkToFit="1"/>
    </xf>
    <xf numFmtId="0" fontId="32" fillId="0" borderId="21" xfId="44" applyNumberFormat="1" applyFont="1" applyProtection="1">
      <alignment horizontal="left" wrapText="1" indent="2"/>
    </xf>
    <xf numFmtId="49" fontId="32" fillId="0" borderId="23" xfId="46" applyNumberFormat="1" applyFont="1" applyProtection="1">
      <alignment horizontal="center"/>
    </xf>
    <xf numFmtId="4" fontId="32" fillId="0" borderId="23" xfId="47" applyNumberFormat="1" applyFont="1" applyProtection="1">
      <alignment horizontal="right" shrinkToFit="1"/>
    </xf>
    <xf numFmtId="4" fontId="33" fillId="10" borderId="35" xfId="0" applyNumberFormat="1" applyFont="1" applyFill="1" applyBorder="1" applyProtection="1">
      <protection locked="0"/>
    </xf>
    <xf numFmtId="0" fontId="34" fillId="0" borderId="1" xfId="0" applyFont="1" applyBorder="1" applyProtection="1">
      <protection locked="0"/>
    </xf>
    <xf numFmtId="0" fontId="34" fillId="0" borderId="0" xfId="0" applyFont="1" applyProtection="1">
      <protection locked="0"/>
    </xf>
    <xf numFmtId="0" fontId="25" fillId="0" borderId="1" xfId="32" applyNumberFormat="1" applyFont="1" applyBorder="1" applyProtection="1"/>
    <xf numFmtId="0" fontId="30" fillId="0" borderId="21" xfId="44" applyNumberFormat="1" applyFont="1" applyProtection="1">
      <alignment horizontal="left" wrapText="1" indent="2"/>
    </xf>
    <xf numFmtId="49" fontId="30" fillId="0" borderId="23" xfId="46" applyNumberFormat="1" applyFont="1" applyProtection="1">
      <alignment horizontal="center"/>
    </xf>
    <xf numFmtId="4" fontId="30" fillId="0" borderId="23" xfId="47" applyNumberFormat="1" applyFont="1" applyProtection="1">
      <alignment horizontal="right" shrinkToFit="1"/>
    </xf>
    <xf numFmtId="4" fontId="16" fillId="0" borderId="0" xfId="0" applyNumberFormat="1" applyFont="1" applyProtection="1">
      <protection locked="0"/>
    </xf>
    <xf numFmtId="4" fontId="34" fillId="0" borderId="0" xfId="0" applyNumberFormat="1" applyFont="1" applyProtection="1">
      <protection locked="0"/>
    </xf>
    <xf numFmtId="0" fontId="5" fillId="7" borderId="13" xfId="34" quotePrefix="1" applyNumberFormat="1" applyFont="1" applyFill="1" applyBorder="1" applyAlignment="1" applyProtection="1">
      <alignment horizontal="left" vertical="top" wrapText="1"/>
    </xf>
    <xf numFmtId="0" fontId="5" fillId="7" borderId="13" xfId="34" applyNumberFormat="1" applyFont="1" applyFill="1" applyBorder="1" applyAlignment="1" applyProtection="1">
      <alignment horizontal="left" vertical="top" wrapText="1"/>
    </xf>
    <xf numFmtId="4" fontId="5" fillId="7" borderId="13" xfId="41" applyNumberFormat="1" applyFont="1" applyFill="1" applyBorder="1" applyAlignment="1" applyProtection="1">
      <alignment horizontal="right" vertical="top" shrinkToFit="1"/>
    </xf>
    <xf numFmtId="0" fontId="27" fillId="7" borderId="13" xfId="34" quotePrefix="1" applyNumberFormat="1" applyFont="1" applyFill="1" applyBorder="1" applyAlignment="1" applyProtection="1">
      <alignment horizontal="left" vertical="top" wrapText="1"/>
    </xf>
    <xf numFmtId="4" fontId="27" fillId="7" borderId="13" xfId="6" applyNumberFormat="1" applyFont="1" applyFill="1" applyBorder="1" applyAlignment="1" applyProtection="1">
      <alignment horizontal="right" vertical="top" shrinkToFit="1"/>
    </xf>
    <xf numFmtId="4" fontId="27" fillId="7" borderId="13" xfId="41" applyNumberFormat="1" applyFont="1" applyFill="1" applyBorder="1" applyAlignment="1" applyProtection="1">
      <alignment horizontal="right" vertical="top" shrinkToFit="1"/>
    </xf>
    <xf numFmtId="0" fontId="27" fillId="7" borderId="13" xfId="34" applyNumberFormat="1" applyFont="1" applyFill="1" applyBorder="1" applyAlignment="1" applyProtection="1">
      <alignment horizontal="left" vertical="top" wrapText="1"/>
    </xf>
    <xf numFmtId="49" fontId="27" fillId="7" borderId="13" xfId="34" applyNumberFormat="1" applyFont="1" applyFill="1" applyBorder="1" applyAlignment="1" applyProtection="1">
      <alignment horizontal="left" vertical="top" wrapText="1"/>
    </xf>
    <xf numFmtId="0" fontId="27" fillId="11" borderId="13" xfId="34" quotePrefix="1" applyNumberFormat="1" applyFont="1" applyFill="1" applyBorder="1" applyAlignment="1" applyProtection="1">
      <alignment horizontal="left" vertical="top" wrapText="1"/>
    </xf>
    <xf numFmtId="0" fontId="27" fillId="11" borderId="13" xfId="34" applyNumberFormat="1" applyFont="1" applyFill="1" applyBorder="1" applyAlignment="1" applyProtection="1">
      <alignment horizontal="left" vertical="top" wrapText="1"/>
    </xf>
    <xf numFmtId="4" fontId="27" fillId="11" borderId="13" xfId="41" applyNumberFormat="1" applyFont="1" applyFill="1" applyBorder="1" applyAlignment="1" applyProtection="1">
      <alignment horizontal="right" vertical="top" shrinkToFit="1"/>
    </xf>
    <xf numFmtId="0" fontId="5" fillId="11" borderId="13" xfId="34" quotePrefix="1" applyNumberFormat="1" applyFont="1" applyFill="1" applyBorder="1" applyAlignment="1" applyProtection="1">
      <alignment horizontal="left" vertical="top" wrapText="1"/>
    </xf>
    <xf numFmtId="0" fontId="5" fillId="11" borderId="13" xfId="34" applyNumberFormat="1" applyFont="1" applyFill="1" applyBorder="1" applyAlignment="1" applyProtection="1">
      <alignment horizontal="left" vertical="top" wrapText="1"/>
    </xf>
    <xf numFmtId="4" fontId="5" fillId="11" borderId="13" xfId="41" applyNumberFormat="1" applyFont="1" applyFill="1" applyBorder="1" applyAlignment="1" applyProtection="1">
      <alignment horizontal="right" vertical="top" shrinkToFit="1"/>
    </xf>
    <xf numFmtId="4" fontId="29" fillId="11" borderId="13" xfId="41" applyNumberFormat="1" applyFont="1" applyFill="1" applyBorder="1" applyAlignment="1" applyProtection="1">
      <alignment horizontal="right" vertical="top" shrinkToFit="1"/>
    </xf>
    <xf numFmtId="4" fontId="5" fillId="11" borderId="13" xfId="6" applyNumberFormat="1" applyFont="1" applyFill="1" applyBorder="1" applyAlignment="1" applyProtection="1">
      <alignment horizontal="right" vertical="top" shrinkToFit="1"/>
    </xf>
    <xf numFmtId="4" fontId="17" fillId="11" borderId="13" xfId="41" applyNumberFormat="1" applyFont="1" applyFill="1" applyBorder="1" applyAlignment="1" applyProtection="1">
      <alignment horizontal="right" vertical="top" shrinkToFit="1"/>
    </xf>
    <xf numFmtId="49" fontId="5" fillId="7" borderId="13" xfId="34" applyNumberFormat="1" applyFont="1" applyFill="1" applyBorder="1" applyAlignment="1" applyProtection="1">
      <alignment horizontal="left" vertical="top" wrapText="1"/>
    </xf>
    <xf numFmtId="4" fontId="5" fillId="7" borderId="13" xfId="6" applyNumberFormat="1" applyFont="1" applyFill="1" applyBorder="1" applyAlignment="1" applyProtection="1">
      <alignment horizontal="right" vertical="top" shrinkToFit="1"/>
    </xf>
    <xf numFmtId="49" fontId="20" fillId="0" borderId="1" xfId="0" applyNumberFormat="1" applyFont="1" applyBorder="1" applyAlignment="1" applyProtection="1">
      <alignment horizontal="right" vertical="top" wrapText="1"/>
      <protection locked="0"/>
    </xf>
    <xf numFmtId="0" fontId="19" fillId="4" borderId="1" xfId="28" applyNumberFormat="1" applyFont="1" applyFill="1" applyBorder="1" applyAlignment="1" applyProtection="1">
      <alignment horizontal="center" wrapText="1"/>
    </xf>
    <xf numFmtId="0" fontId="19" fillId="4" borderId="1" xfId="28" applyFont="1" applyFill="1" applyBorder="1" applyAlignment="1">
      <alignment horizontal="center" wrapText="1"/>
    </xf>
    <xf numFmtId="0" fontId="17" fillId="0" borderId="1" xfId="28" applyNumberFormat="1" applyFont="1" applyBorder="1" applyProtection="1">
      <alignment horizontal="center"/>
    </xf>
    <xf numFmtId="0" fontId="17" fillId="0" borderId="1" xfId="28" applyFont="1" applyBorder="1">
      <alignment horizontal="center"/>
    </xf>
    <xf numFmtId="0" fontId="30" fillId="0" borderId="35" xfId="29" applyNumberFormat="1" applyFont="1" applyBorder="1" applyAlignment="1" applyProtection="1">
      <alignment horizontal="center" vertical="center" wrapText="1"/>
    </xf>
    <xf numFmtId="0" fontId="30" fillId="0" borderId="35" xfId="29" applyFont="1" applyBorder="1" applyAlignment="1">
      <alignment horizontal="center" vertical="center" wrapText="1"/>
    </xf>
    <xf numFmtId="49" fontId="30" fillId="0" borderId="35" xfId="30" applyNumberFormat="1" applyFont="1" applyBorder="1" applyAlignment="1" applyProtection="1">
      <alignment horizontal="center" vertical="center" wrapText="1"/>
    </xf>
    <xf numFmtId="49" fontId="30" fillId="0" borderId="35" xfId="30" applyFont="1" applyBorder="1" applyAlignment="1">
      <alignment horizontal="center" vertical="center" wrapText="1"/>
    </xf>
    <xf numFmtId="0" fontId="14" fillId="10" borderId="35" xfId="29" applyNumberFormat="1" applyFont="1" applyFill="1" applyBorder="1" applyAlignment="1" applyProtection="1">
      <alignment horizontal="center" vertical="center" wrapText="1"/>
    </xf>
    <xf numFmtId="0" fontId="14" fillId="10" borderId="35" xfId="29" applyFont="1" applyFill="1" applyBorder="1" applyAlignment="1">
      <alignment horizontal="center" vertical="center" wrapText="1"/>
    </xf>
    <xf numFmtId="0" fontId="17" fillId="0" borderId="20" xfId="130" applyNumberFormat="1" applyFont="1" applyProtection="1">
      <alignment horizontal="center" vertical="center" wrapText="1"/>
    </xf>
    <xf numFmtId="0" fontId="17" fillId="0" borderId="20" xfId="130" applyFont="1">
      <alignment horizontal="center" vertical="center" wrapText="1"/>
    </xf>
    <xf numFmtId="0" fontId="17" fillId="0" borderId="20" xfId="130" applyNumberFormat="1" applyFont="1" applyBorder="1" applyProtection="1">
      <alignment horizontal="center" vertical="center" wrapText="1"/>
    </xf>
    <xf numFmtId="0" fontId="17" fillId="0" borderId="34" xfId="130" applyNumberFormat="1" applyFont="1" applyBorder="1" applyProtection="1">
      <alignment horizontal="center" vertical="center" wrapText="1"/>
    </xf>
    <xf numFmtId="0" fontId="5" fillId="0" borderId="20" xfId="130" applyNumberFormat="1" applyProtection="1">
      <alignment horizontal="center" vertical="center" wrapText="1"/>
    </xf>
    <xf numFmtId="0" fontId="5" fillId="0" borderId="20" xfId="130">
      <alignment horizontal="center" vertical="center" wrapText="1"/>
    </xf>
    <xf numFmtId="0" fontId="17" fillId="0" borderId="23" xfId="130" applyNumberFormat="1" applyFont="1" applyBorder="1" applyProtection="1">
      <alignment horizontal="center" vertical="center" wrapText="1"/>
    </xf>
    <xf numFmtId="0" fontId="17" fillId="0" borderId="1" xfId="29" applyNumberFormat="1" applyFont="1" applyBorder="1" applyAlignment="1" applyProtection="1">
      <alignment horizontal="right" vertical="top" wrapText="1"/>
    </xf>
    <xf numFmtId="0" fontId="17" fillId="0" borderId="1" xfId="29" applyFont="1" applyBorder="1" applyAlignment="1">
      <alignment horizontal="right" vertical="top" wrapText="1"/>
    </xf>
    <xf numFmtId="0" fontId="1" fillId="0" borderId="1" xfId="29" applyFont="1" applyBorder="1" applyAlignment="1">
      <alignment horizontal="left" vertical="top" wrapText="1"/>
    </xf>
    <xf numFmtId="0" fontId="22" fillId="0" borderId="1" xfId="33" applyNumberFormat="1" applyFont="1" applyBorder="1" applyAlignment="1" applyProtection="1">
      <alignment horizontal="center" wrapText="1"/>
    </xf>
    <xf numFmtId="0" fontId="22" fillId="0" borderId="1" xfId="33" applyFont="1" applyBorder="1" applyAlignment="1">
      <alignment horizontal="center" wrapText="1"/>
    </xf>
    <xf numFmtId="0" fontId="22" fillId="0" borderId="1" xfId="36" applyNumberFormat="1" applyFont="1" applyBorder="1" applyAlignment="1" applyProtection="1">
      <alignment horizontal="center"/>
    </xf>
    <xf numFmtId="0" fontId="22" fillId="0" borderId="1" xfId="36" applyFont="1" applyBorder="1" applyAlignment="1">
      <alignment horizontal="center"/>
    </xf>
    <xf numFmtId="0" fontId="19" fillId="4" borderId="1" xfId="40" applyNumberFormat="1" applyFont="1" applyFill="1" applyBorder="1" applyAlignment="1" applyProtection="1">
      <alignment horizontal="center" wrapText="1"/>
    </xf>
    <xf numFmtId="0" fontId="19" fillId="4" borderId="1" xfId="40" applyFont="1" applyFill="1" applyBorder="1" applyAlignment="1">
      <alignment horizontal="center" wrapText="1"/>
    </xf>
    <xf numFmtId="0" fontId="1" fillId="0" borderId="1" xfId="40" applyFont="1" applyBorder="1" applyAlignment="1">
      <alignment wrapText="1"/>
    </xf>
    <xf numFmtId="0" fontId="15" fillId="0" borderId="1" xfId="44" applyNumberFormat="1" applyFont="1" applyBorder="1" applyAlignment="1" applyProtection="1">
      <alignment horizontal="right"/>
    </xf>
    <xf numFmtId="0" fontId="15" fillId="0" borderId="1" xfId="44" applyFont="1" applyBorder="1" applyAlignment="1">
      <alignment horizontal="right"/>
    </xf>
    <xf numFmtId="0" fontId="1" fillId="0" borderId="1" xfId="44" applyFont="1" applyBorder="1" applyAlignment="1">
      <alignment horizontal="right"/>
    </xf>
    <xf numFmtId="0" fontId="17" fillId="0" borderId="20" xfId="130" applyNumberFormat="1" applyFont="1" applyAlignment="1" applyProtection="1">
      <alignment horizontal="center" vertical="center" wrapText="1"/>
    </xf>
    <xf numFmtId="0" fontId="17" fillId="0" borderId="23" xfId="130" applyNumberFormat="1" applyFont="1" applyBorder="1" applyAlignment="1" applyProtection="1">
      <alignment horizontal="center" vertical="center" wrapText="1"/>
    </xf>
  </cellXfs>
  <cellStyles count="132">
    <cellStyle name="br" xfId="124"/>
    <cellStyle name="col" xfId="123"/>
    <cellStyle name="st128" xfId="120"/>
    <cellStyle name="st24" xfId="130"/>
    <cellStyle name="st25" xfId="131"/>
    <cellStyle name="style0" xfId="125"/>
    <cellStyle name="td" xfId="126"/>
    <cellStyle name="tr" xfId="122"/>
    <cellStyle name="xl100" xfId="74"/>
    <cellStyle name="xl101" xfId="78"/>
    <cellStyle name="xl102" xfId="83"/>
    <cellStyle name="xl103" xfId="86"/>
    <cellStyle name="xl104" xfId="75"/>
    <cellStyle name="xl105" xfId="79"/>
    <cellStyle name="xl106" xfId="84"/>
    <cellStyle name="xl107" xfId="87"/>
    <cellStyle name="xl108" xfId="80"/>
    <cellStyle name="xl109" xfId="88"/>
    <cellStyle name="xl110" xfId="91"/>
    <cellStyle name="xl111" xfId="76"/>
    <cellStyle name="xl112" xfId="81"/>
    <cellStyle name="xl113" xfId="82"/>
    <cellStyle name="xl114" xfId="89"/>
    <cellStyle name="xl115" xfId="92"/>
    <cellStyle name="xl116" xfId="94"/>
    <cellStyle name="xl117" xfId="95"/>
    <cellStyle name="xl118" xfId="96"/>
    <cellStyle name="xl119" xfId="97"/>
    <cellStyle name="xl120" xfId="98"/>
    <cellStyle name="xl121" xfId="99"/>
    <cellStyle name="xl122" xfId="100"/>
    <cellStyle name="xl123" xfId="105"/>
    <cellStyle name="xl124" xfId="110"/>
    <cellStyle name="xl125" xfId="114"/>
    <cellStyle name="xl126" xfId="117"/>
    <cellStyle name="xl127" xfId="119"/>
    <cellStyle name="xl128" xfId="121"/>
    <cellStyle name="xl129" xfId="101"/>
    <cellStyle name="xl130" xfId="106"/>
    <cellStyle name="xl131" xfId="108"/>
    <cellStyle name="xl132" xfId="111"/>
    <cellStyle name="xl133" xfId="112"/>
    <cellStyle name="xl134" xfId="115"/>
    <cellStyle name="xl135" xfId="109"/>
    <cellStyle name="xl136" xfId="118"/>
    <cellStyle name="xl137" xfId="102"/>
    <cellStyle name="xl138" xfId="113"/>
    <cellStyle name="xl139" xfId="103"/>
    <cellStyle name="xl140" xfId="107"/>
    <cellStyle name="xl141" xfId="104"/>
    <cellStyle name="xl142" xfId="116"/>
    <cellStyle name="xl143" xfId="129"/>
    <cellStyle name="xl21" xfId="127"/>
    <cellStyle name="xl22" xfId="1"/>
    <cellStyle name="xl23" xfId="5"/>
    <cellStyle name="xl24" xfId="10"/>
    <cellStyle name="xl25" xfId="16"/>
    <cellStyle name="xl26" xfId="29"/>
    <cellStyle name="xl27" xfId="33"/>
    <cellStyle name="xl28" xfId="36"/>
    <cellStyle name="xl29" xfId="40"/>
    <cellStyle name="xl30" xfId="44"/>
    <cellStyle name="xl31" xfId="14"/>
    <cellStyle name="xl32" xfId="128"/>
    <cellStyle name="xl33" xfId="24"/>
    <cellStyle name="xl34" xfId="34"/>
    <cellStyle name="xl35" xfId="37"/>
    <cellStyle name="xl36" xfId="41"/>
    <cellStyle name="xl37" xfId="45"/>
    <cellStyle name="xl38" xfId="6"/>
    <cellStyle name="xl39" xfId="38"/>
    <cellStyle name="xl40" xfId="42"/>
    <cellStyle name="xl41" xfId="46"/>
    <cellStyle name="xl42" xfId="17"/>
    <cellStyle name="xl43" xfId="20"/>
    <cellStyle name="xl44" xfId="22"/>
    <cellStyle name="xl45" xfId="25"/>
    <cellStyle name="xl46" xfId="30"/>
    <cellStyle name="xl47" xfId="35"/>
    <cellStyle name="xl48" xfId="39"/>
    <cellStyle name="xl49" xfId="43"/>
    <cellStyle name="xl50" xfId="47"/>
    <cellStyle name="xl51" xfId="2"/>
    <cellStyle name="xl52" xfId="7"/>
    <cellStyle name="xl53" xfId="11"/>
    <cellStyle name="xl54" xfId="18"/>
    <cellStyle name="xl55" xfId="23"/>
    <cellStyle name="xl56" xfId="26"/>
    <cellStyle name="xl57" xfId="3"/>
    <cellStyle name="xl58" xfId="8"/>
    <cellStyle name="xl59" xfId="12"/>
    <cellStyle name="xl60" xfId="15"/>
    <cellStyle name="xl61" xfId="19"/>
    <cellStyle name="xl62" xfId="21"/>
    <cellStyle name="xl63" xfId="27"/>
    <cellStyle name="xl64" xfId="28"/>
    <cellStyle name="xl65" xfId="4"/>
    <cellStyle name="xl66" xfId="9"/>
    <cellStyle name="xl67" xfId="13"/>
    <cellStyle name="xl68" xfId="31"/>
    <cellStyle name="xl69" xfId="32"/>
    <cellStyle name="xl70" xfId="59"/>
    <cellStyle name="xl71" xfId="65"/>
    <cellStyle name="xl72" xfId="71"/>
    <cellStyle name="xl73" xfId="53"/>
    <cellStyle name="xl74" xfId="56"/>
    <cellStyle name="xl75" xfId="60"/>
    <cellStyle name="xl76" xfId="66"/>
    <cellStyle name="xl77" xfId="72"/>
    <cellStyle name="xl78" xfId="50"/>
    <cellStyle name="xl79" xfId="61"/>
    <cellStyle name="xl80" xfId="67"/>
    <cellStyle name="xl81" xfId="51"/>
    <cellStyle name="xl82" xfId="57"/>
    <cellStyle name="xl83" xfId="62"/>
    <cellStyle name="xl84" xfId="68"/>
    <cellStyle name="xl85" xfId="48"/>
    <cellStyle name="xl86" xfId="54"/>
    <cellStyle name="xl87" xfId="58"/>
    <cellStyle name="xl88" xfId="63"/>
    <cellStyle name="xl89" xfId="69"/>
    <cellStyle name="xl90" xfId="49"/>
    <cellStyle name="xl91" xfId="52"/>
    <cellStyle name="xl92" xfId="55"/>
    <cellStyle name="xl93" xfId="64"/>
    <cellStyle name="xl94" xfId="70"/>
    <cellStyle name="xl95" xfId="73"/>
    <cellStyle name="xl96" xfId="77"/>
    <cellStyle name="xl97" xfId="85"/>
    <cellStyle name="xl98" xfId="90"/>
    <cellStyle name="xl99" xfId="93"/>
    <cellStyle name="Обычный" xfId="0" builtinId="0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5" tint="-0.249977111117893"/>
  </sheetPr>
  <dimension ref="A1:H191"/>
  <sheetViews>
    <sheetView tabSelected="1" view="pageBreakPreview" zoomScaleSheetLayoutView="100" workbookViewId="0">
      <selection activeCell="D1" sqref="D1:E1"/>
    </sheetView>
  </sheetViews>
  <sheetFormatPr defaultColWidth="9.109375" defaultRowHeight="13.2"/>
  <cols>
    <col min="1" max="1" width="49.109375" style="5" customWidth="1"/>
    <col min="2" max="2" width="21" style="5" customWidth="1"/>
    <col min="3" max="3" width="14.44140625" style="5" customWidth="1"/>
    <col min="4" max="4" width="14.5546875" style="5" customWidth="1"/>
    <col min="5" max="5" width="14" style="5" customWidth="1"/>
    <col min="6" max="6" width="9.109375" style="5" hidden="1"/>
    <col min="7" max="7" width="14.5546875" style="5" customWidth="1"/>
    <col min="8" max="8" width="11.33203125" style="5" bestFit="1" customWidth="1"/>
    <col min="9" max="16384" width="9.109375" style="5"/>
  </cols>
  <sheetData>
    <row r="1" spans="1:8" s="2" customFormat="1" ht="80.400000000000006" customHeight="1">
      <c r="D1" s="112" t="s">
        <v>280</v>
      </c>
      <c r="E1" s="112"/>
    </row>
    <row r="2" spans="1:8" s="2" customFormat="1" ht="13.8"/>
    <row r="3" spans="1:8" s="2" customFormat="1" ht="49.2" customHeight="1">
      <c r="A3" s="113" t="s">
        <v>277</v>
      </c>
      <c r="B3" s="114"/>
      <c r="C3" s="114"/>
      <c r="D3" s="114"/>
      <c r="E3" s="114"/>
      <c r="F3" s="3"/>
    </row>
    <row r="4" spans="1:8">
      <c r="A4" s="115"/>
      <c r="B4" s="116"/>
      <c r="C4" s="116"/>
      <c r="D4" s="116"/>
      <c r="E4" s="116"/>
      <c r="F4" s="4"/>
    </row>
    <row r="5" spans="1:8" ht="13.2" customHeight="1">
      <c r="A5" s="117" t="s">
        <v>2</v>
      </c>
      <c r="B5" s="117" t="s">
        <v>3</v>
      </c>
      <c r="C5" s="119" t="s">
        <v>4</v>
      </c>
      <c r="D5" s="119" t="s">
        <v>5</v>
      </c>
      <c r="E5" s="121" t="s">
        <v>38</v>
      </c>
      <c r="F5" s="8"/>
    </row>
    <row r="6" spans="1:8" ht="13.2" customHeight="1">
      <c r="A6" s="118"/>
      <c r="B6" s="118"/>
      <c r="C6" s="120"/>
      <c r="D6" s="120"/>
      <c r="E6" s="122"/>
      <c r="F6" s="9"/>
    </row>
    <row r="7" spans="1:8" ht="13.2" customHeight="1">
      <c r="A7" s="118"/>
      <c r="B7" s="118"/>
      <c r="C7" s="120"/>
      <c r="D7" s="120"/>
      <c r="E7" s="122"/>
      <c r="F7" s="9"/>
    </row>
    <row r="8" spans="1:8" ht="13.8" thickBot="1">
      <c r="A8" s="36">
        <v>1</v>
      </c>
      <c r="B8" s="37">
        <v>3</v>
      </c>
      <c r="C8" s="38" t="s">
        <v>6</v>
      </c>
      <c r="D8" s="38" t="s">
        <v>7</v>
      </c>
      <c r="E8" s="50" t="s">
        <v>274</v>
      </c>
      <c r="F8" s="9"/>
    </row>
    <row r="9" spans="1:8" s="6" customFormat="1" ht="28.2" customHeight="1">
      <c r="A9" s="74" t="s">
        <v>8</v>
      </c>
      <c r="B9" s="75" t="s">
        <v>9</v>
      </c>
      <c r="C9" s="76">
        <f>C11+C45</f>
        <v>12485595.829999998</v>
      </c>
      <c r="D9" s="76">
        <f>D11+D45</f>
        <v>10101358.030000001</v>
      </c>
      <c r="E9" s="73">
        <f>D9/C9*100</f>
        <v>80.90409274444697</v>
      </c>
      <c r="F9" s="7"/>
      <c r="G9" s="49"/>
    </row>
    <row r="10" spans="1:8">
      <c r="A10" s="52" t="s">
        <v>10</v>
      </c>
      <c r="B10" s="55"/>
      <c r="C10" s="57"/>
      <c r="D10" s="57"/>
      <c r="E10" s="51"/>
      <c r="F10" s="9"/>
    </row>
    <row r="11" spans="1:8">
      <c r="A11" s="78" t="s">
        <v>11</v>
      </c>
      <c r="B11" s="79" t="s">
        <v>12</v>
      </c>
      <c r="C11" s="80">
        <v>476000</v>
      </c>
      <c r="D11" s="80">
        <f>D12+D21+D26+D38</f>
        <v>354938.92000000004</v>
      </c>
      <c r="E11" s="77">
        <f t="shared" ref="E11:E62" si="0">D11/C11*100</f>
        <v>74.567000000000007</v>
      </c>
      <c r="F11" s="9"/>
    </row>
    <row r="12" spans="1:8">
      <c r="A12" s="53" t="s">
        <v>13</v>
      </c>
      <c r="B12" s="56" t="s">
        <v>14</v>
      </c>
      <c r="C12" s="58">
        <v>30000</v>
      </c>
      <c r="D12" s="58">
        <f>D13</f>
        <v>21591.9</v>
      </c>
      <c r="E12" s="51">
        <f t="shared" si="0"/>
        <v>71.973000000000013</v>
      </c>
      <c r="F12" s="9"/>
      <c r="G12" s="91"/>
      <c r="H12" s="91"/>
    </row>
    <row r="13" spans="1:8" s="86" customFormat="1">
      <c r="A13" s="81" t="s">
        <v>15</v>
      </c>
      <c r="B13" s="82" t="s">
        <v>16</v>
      </c>
      <c r="C13" s="83">
        <v>30000</v>
      </c>
      <c r="D13" s="83">
        <v>21591.9</v>
      </c>
      <c r="E13" s="84">
        <f t="shared" si="0"/>
        <v>71.973000000000013</v>
      </c>
      <c r="F13" s="87"/>
    </row>
    <row r="14" spans="1:8" ht="60.6" hidden="1" customHeight="1">
      <c r="A14" s="53" t="s">
        <v>252</v>
      </c>
      <c r="B14" s="56" t="s">
        <v>139</v>
      </c>
      <c r="C14" s="58">
        <v>30000</v>
      </c>
      <c r="D14" s="58">
        <v>14117.52</v>
      </c>
      <c r="E14" s="51">
        <f t="shared" si="0"/>
        <v>47.058399999999999</v>
      </c>
      <c r="F14" s="9"/>
    </row>
    <row r="15" spans="1:8" ht="89.4" hidden="1" customHeight="1">
      <c r="A15" s="53" t="s">
        <v>253</v>
      </c>
      <c r="B15" s="56" t="s">
        <v>140</v>
      </c>
      <c r="C15" s="58">
        <v>30000</v>
      </c>
      <c r="D15" s="58">
        <v>14074.96</v>
      </c>
      <c r="E15" s="51">
        <f t="shared" si="0"/>
        <v>46.916533333333334</v>
      </c>
      <c r="F15" s="9"/>
    </row>
    <row r="16" spans="1:8" ht="82.2" hidden="1">
      <c r="A16" s="53" t="s">
        <v>254</v>
      </c>
      <c r="B16" s="56" t="s">
        <v>260</v>
      </c>
      <c r="C16" s="58" t="s">
        <v>17</v>
      </c>
      <c r="D16" s="58">
        <v>42.56</v>
      </c>
      <c r="E16" s="51">
        <v>0</v>
      </c>
      <c r="F16" s="9"/>
    </row>
    <row r="17" spans="1:6" s="6" customFormat="1" ht="72" hidden="1">
      <c r="A17" s="53" t="s">
        <v>243</v>
      </c>
      <c r="B17" s="56" t="s">
        <v>247</v>
      </c>
      <c r="C17" s="58" t="s">
        <v>17</v>
      </c>
      <c r="D17" s="58">
        <v>1.78</v>
      </c>
      <c r="E17" s="51">
        <v>0</v>
      </c>
      <c r="F17" s="7"/>
    </row>
    <row r="18" spans="1:6" ht="92.4" hidden="1">
      <c r="A18" s="53" t="s">
        <v>255</v>
      </c>
      <c r="B18" s="56" t="s">
        <v>261</v>
      </c>
      <c r="C18" s="58" t="s">
        <v>17</v>
      </c>
      <c r="D18" s="58">
        <v>1.78</v>
      </c>
      <c r="E18" s="51">
        <v>0</v>
      </c>
      <c r="F18" s="9"/>
    </row>
    <row r="19" spans="1:6" ht="31.2" hidden="1">
      <c r="A19" s="53" t="s">
        <v>132</v>
      </c>
      <c r="B19" s="56" t="s">
        <v>141</v>
      </c>
      <c r="C19" s="58" t="s">
        <v>17</v>
      </c>
      <c r="D19" s="58">
        <v>12.68</v>
      </c>
      <c r="E19" s="51">
        <v>0</v>
      </c>
      <c r="F19" s="9"/>
    </row>
    <row r="20" spans="1:6" ht="51.6" hidden="1">
      <c r="A20" s="53" t="s">
        <v>201</v>
      </c>
      <c r="B20" s="56" t="s">
        <v>142</v>
      </c>
      <c r="C20" s="58" t="s">
        <v>17</v>
      </c>
      <c r="D20" s="58">
        <v>12.68</v>
      </c>
      <c r="E20" s="51">
        <v>0</v>
      </c>
      <c r="F20" s="9"/>
    </row>
    <row r="21" spans="1:6">
      <c r="A21" s="53" t="s">
        <v>18</v>
      </c>
      <c r="B21" s="56" t="s">
        <v>19</v>
      </c>
      <c r="C21" s="58">
        <v>150000</v>
      </c>
      <c r="D21" s="58">
        <f>D25</f>
        <v>85887.46</v>
      </c>
      <c r="E21" s="51">
        <f>D21/C22*100</f>
        <v>57.25830666666667</v>
      </c>
      <c r="F21" s="9"/>
    </row>
    <row r="22" spans="1:6" ht="21" hidden="1">
      <c r="A22" s="53" t="s">
        <v>20</v>
      </c>
      <c r="B22" s="56" t="s">
        <v>21</v>
      </c>
      <c r="C22" s="58">
        <v>150000</v>
      </c>
      <c r="D22" s="58">
        <v>52002.29</v>
      </c>
      <c r="E22" s="51">
        <f>D22/C23*100</f>
        <v>34.668193333333335</v>
      </c>
      <c r="F22" s="29"/>
    </row>
    <row r="23" spans="1:6" ht="21" hidden="1">
      <c r="A23" s="53" t="s">
        <v>133</v>
      </c>
      <c r="B23" s="56" t="s">
        <v>143</v>
      </c>
      <c r="C23" s="58">
        <v>150000</v>
      </c>
      <c r="D23" s="58">
        <v>52002.29</v>
      </c>
      <c r="E23" s="51">
        <f t="shared" si="0"/>
        <v>34.668193333333335</v>
      </c>
      <c r="F23" s="29"/>
    </row>
    <row r="24" spans="1:6" ht="21" hidden="1">
      <c r="A24" s="53" t="s">
        <v>133</v>
      </c>
      <c r="B24" s="56" t="s">
        <v>144</v>
      </c>
      <c r="C24" s="58">
        <v>150000</v>
      </c>
      <c r="D24" s="58">
        <v>52002.29</v>
      </c>
      <c r="E24" s="51">
        <f t="shared" si="0"/>
        <v>34.668193333333335</v>
      </c>
      <c r="F24" s="29"/>
    </row>
    <row r="25" spans="1:6" s="86" customFormat="1" ht="41.4">
      <c r="A25" s="81" t="s">
        <v>134</v>
      </c>
      <c r="B25" s="82" t="s">
        <v>145</v>
      </c>
      <c r="C25" s="83">
        <v>150000</v>
      </c>
      <c r="D25" s="83">
        <v>85887.46</v>
      </c>
      <c r="E25" s="84">
        <f t="shared" si="0"/>
        <v>57.25830666666667</v>
      </c>
      <c r="F25" s="85"/>
    </row>
    <row r="26" spans="1:6">
      <c r="A26" s="53" t="s">
        <v>22</v>
      </c>
      <c r="B26" s="56" t="s">
        <v>23</v>
      </c>
      <c r="C26" s="58">
        <v>110000</v>
      </c>
      <c r="D26" s="58">
        <f>D27+D30</f>
        <v>-9892.5600000000013</v>
      </c>
      <c r="E26" s="51">
        <f t="shared" si="0"/>
        <v>-8.993236363636365</v>
      </c>
      <c r="F26" s="29"/>
    </row>
    <row r="27" spans="1:6">
      <c r="A27" s="53" t="s">
        <v>24</v>
      </c>
      <c r="B27" s="56" t="s">
        <v>25</v>
      </c>
      <c r="C27" s="58">
        <v>10000</v>
      </c>
      <c r="D27" s="58">
        <v>1602.25</v>
      </c>
      <c r="E27" s="51">
        <f t="shared" si="0"/>
        <v>16.022500000000001</v>
      </c>
      <c r="F27" s="29"/>
    </row>
    <row r="28" spans="1:6" ht="31.2" hidden="1">
      <c r="A28" s="53" t="s">
        <v>135</v>
      </c>
      <c r="B28" s="56" t="s">
        <v>146</v>
      </c>
      <c r="C28" s="58">
        <v>10000</v>
      </c>
      <c r="D28" s="58">
        <v>-145.94999999999999</v>
      </c>
      <c r="E28" s="51">
        <v>0</v>
      </c>
      <c r="F28" s="29"/>
    </row>
    <row r="29" spans="1:6" ht="51.6" hidden="1">
      <c r="A29" s="53" t="s">
        <v>136</v>
      </c>
      <c r="B29" s="56" t="s">
        <v>147</v>
      </c>
      <c r="C29" s="58">
        <v>10000</v>
      </c>
      <c r="D29" s="58">
        <v>-145.94999999999999</v>
      </c>
      <c r="E29" s="51">
        <v>0</v>
      </c>
      <c r="F29" s="29"/>
    </row>
    <row r="30" spans="1:6">
      <c r="A30" s="53" t="s">
        <v>26</v>
      </c>
      <c r="B30" s="56" t="s">
        <v>27</v>
      </c>
      <c r="C30" s="58">
        <v>100000</v>
      </c>
      <c r="D30" s="58">
        <f>D31+D34</f>
        <v>-11494.810000000001</v>
      </c>
      <c r="E30" s="51">
        <v>0</v>
      </c>
      <c r="F30" s="29"/>
    </row>
    <row r="31" spans="1:6" s="86" customFormat="1">
      <c r="A31" s="81" t="s">
        <v>28</v>
      </c>
      <c r="B31" s="82" t="s">
        <v>29</v>
      </c>
      <c r="C31" s="83" t="s">
        <v>17</v>
      </c>
      <c r="D31" s="83">
        <v>6021</v>
      </c>
      <c r="E31" s="84">
        <v>0</v>
      </c>
      <c r="F31" s="85"/>
    </row>
    <row r="32" spans="1:6" s="86" customFormat="1" ht="21" hidden="1">
      <c r="A32" s="81" t="s">
        <v>137</v>
      </c>
      <c r="B32" s="82" t="s">
        <v>148</v>
      </c>
      <c r="C32" s="83" t="s">
        <v>17</v>
      </c>
      <c r="D32" s="83">
        <v>3645</v>
      </c>
      <c r="E32" s="84">
        <v>0</v>
      </c>
      <c r="F32" s="85"/>
    </row>
    <row r="33" spans="1:6" s="86" customFormat="1" ht="41.4" hidden="1">
      <c r="A33" s="81" t="s">
        <v>138</v>
      </c>
      <c r="B33" s="82" t="s">
        <v>149</v>
      </c>
      <c r="C33" s="83" t="s">
        <v>17</v>
      </c>
      <c r="D33" s="83">
        <v>3645</v>
      </c>
      <c r="E33" s="84">
        <v>0</v>
      </c>
      <c r="F33" s="85"/>
    </row>
    <row r="34" spans="1:6" s="86" customFormat="1">
      <c r="A34" s="81" t="s">
        <v>164</v>
      </c>
      <c r="B34" s="82" t="s">
        <v>30</v>
      </c>
      <c r="C34" s="83">
        <v>100000</v>
      </c>
      <c r="D34" s="83">
        <v>-17515.810000000001</v>
      </c>
      <c r="E34" s="84">
        <f>D34/C34*100</f>
        <v>-17.515810000000002</v>
      </c>
      <c r="F34" s="85"/>
    </row>
    <row r="35" spans="1:6" ht="21" hidden="1">
      <c r="A35" s="53" t="s">
        <v>165</v>
      </c>
      <c r="B35" s="56" t="s">
        <v>150</v>
      </c>
      <c r="C35" s="58">
        <v>100000</v>
      </c>
      <c r="D35" s="58">
        <v>-42294.52</v>
      </c>
      <c r="E35" s="84">
        <f t="shared" ref="E35:E41" si="1">D35/C35*100</f>
        <v>-42.294519999999999</v>
      </c>
    </row>
    <row r="36" spans="1:6" ht="41.4" hidden="1">
      <c r="A36" s="53" t="s">
        <v>166</v>
      </c>
      <c r="B36" s="56" t="s">
        <v>151</v>
      </c>
      <c r="C36" s="58">
        <v>100000</v>
      </c>
      <c r="D36" s="58">
        <v>-42295.56</v>
      </c>
      <c r="E36" s="84">
        <f t="shared" si="1"/>
        <v>-42.295560000000002</v>
      </c>
    </row>
    <row r="37" spans="1:6" ht="41.4" hidden="1">
      <c r="A37" s="53" t="s">
        <v>256</v>
      </c>
      <c r="B37" s="56" t="s">
        <v>262</v>
      </c>
      <c r="C37" s="58" t="s">
        <v>17</v>
      </c>
      <c r="D37" s="58">
        <v>1.04</v>
      </c>
      <c r="E37" s="84" t="e">
        <f t="shared" si="1"/>
        <v>#VALUE!</v>
      </c>
    </row>
    <row r="38" spans="1:6" ht="31.2">
      <c r="A38" s="53" t="s">
        <v>167</v>
      </c>
      <c r="B38" s="56" t="s">
        <v>31</v>
      </c>
      <c r="C38" s="58">
        <v>150000</v>
      </c>
      <c r="D38" s="58">
        <f>D41</f>
        <v>257352.12</v>
      </c>
      <c r="E38" s="84">
        <f t="shared" si="1"/>
        <v>171.56807999999998</v>
      </c>
    </row>
    <row r="39" spans="1:6" ht="61.8" hidden="1">
      <c r="A39" s="53" t="s">
        <v>168</v>
      </c>
      <c r="B39" s="56" t="s">
        <v>152</v>
      </c>
      <c r="C39" s="58">
        <v>150000</v>
      </c>
      <c r="D39" s="58" t="s">
        <v>17</v>
      </c>
      <c r="E39" s="84" t="e">
        <f t="shared" si="1"/>
        <v>#VALUE!</v>
      </c>
    </row>
    <row r="40" spans="1:6" ht="51.6" hidden="1">
      <c r="A40" s="53" t="s">
        <v>169</v>
      </c>
      <c r="B40" s="56" t="s">
        <v>153</v>
      </c>
      <c r="C40" s="58">
        <v>150000</v>
      </c>
      <c r="D40" s="58" t="s">
        <v>17</v>
      </c>
      <c r="E40" s="84" t="e">
        <f t="shared" si="1"/>
        <v>#VALUE!</v>
      </c>
    </row>
    <row r="41" spans="1:6" ht="51.6">
      <c r="A41" s="81" t="s">
        <v>170</v>
      </c>
      <c r="B41" s="82" t="s">
        <v>124</v>
      </c>
      <c r="C41" s="83">
        <v>150000</v>
      </c>
      <c r="D41" s="83">
        <v>257352.12</v>
      </c>
      <c r="E41" s="84">
        <f t="shared" si="1"/>
        <v>171.56807999999998</v>
      </c>
    </row>
    <row r="42" spans="1:6">
      <c r="A42" s="53" t="s">
        <v>171</v>
      </c>
      <c r="B42" s="56" t="s">
        <v>127</v>
      </c>
      <c r="C42" s="58">
        <v>36000</v>
      </c>
      <c r="D42" s="58" t="s">
        <v>17</v>
      </c>
      <c r="E42" s="51">
        <v>0</v>
      </c>
    </row>
    <row r="43" spans="1:6">
      <c r="A43" s="53" t="s">
        <v>172</v>
      </c>
      <c r="B43" s="56" t="s">
        <v>154</v>
      </c>
      <c r="C43" s="58">
        <v>36000</v>
      </c>
      <c r="D43" s="58" t="s">
        <v>17</v>
      </c>
      <c r="E43" s="51">
        <v>0</v>
      </c>
    </row>
    <row r="44" spans="1:6" ht="21">
      <c r="A44" s="81" t="s">
        <v>173</v>
      </c>
      <c r="B44" s="82" t="s">
        <v>155</v>
      </c>
      <c r="C44" s="83">
        <v>36000</v>
      </c>
      <c r="D44" s="83" t="s">
        <v>17</v>
      </c>
      <c r="E44" s="84">
        <v>0</v>
      </c>
    </row>
    <row r="45" spans="1:6">
      <c r="A45" s="78" t="s">
        <v>174</v>
      </c>
      <c r="B45" s="79" t="s">
        <v>32</v>
      </c>
      <c r="C45" s="80">
        <f>C46</f>
        <v>12009595.829999998</v>
      </c>
      <c r="D45" s="80">
        <f>D46+D66</f>
        <v>9746419.1100000013</v>
      </c>
      <c r="E45" s="77">
        <f t="shared" si="0"/>
        <v>81.155263240861302</v>
      </c>
    </row>
    <row r="46" spans="1:6" ht="21">
      <c r="A46" s="88" t="s">
        <v>175</v>
      </c>
      <c r="B46" s="89" t="s">
        <v>125</v>
      </c>
      <c r="C46" s="90">
        <f>C50+C51+C55+C58</f>
        <v>12009595.829999998</v>
      </c>
      <c r="D46" s="90">
        <f>D50+D55+D58</f>
        <v>9752764.120000001</v>
      </c>
      <c r="E46" s="51">
        <f t="shared" si="0"/>
        <v>81.208096076285713</v>
      </c>
    </row>
    <row r="47" spans="1:6" hidden="1">
      <c r="A47" s="53" t="s">
        <v>176</v>
      </c>
      <c r="B47" s="56" t="s">
        <v>128</v>
      </c>
      <c r="C47" s="58">
        <v>7982204</v>
      </c>
      <c r="D47" s="58">
        <v>4656286</v>
      </c>
      <c r="E47" s="51">
        <f t="shared" si="0"/>
        <v>58.333337509289422</v>
      </c>
    </row>
    <row r="48" spans="1:6" hidden="1">
      <c r="A48" s="53" t="s">
        <v>177</v>
      </c>
      <c r="B48" s="56" t="s">
        <v>156</v>
      </c>
      <c r="C48" s="58">
        <v>7982204</v>
      </c>
      <c r="D48" s="58">
        <v>4656286</v>
      </c>
      <c r="E48" s="51">
        <f>D48/C48*100</f>
        <v>58.333337509289422</v>
      </c>
    </row>
    <row r="49" spans="1:8" ht="31.2" hidden="1">
      <c r="A49" s="53" t="s">
        <v>178</v>
      </c>
      <c r="B49" s="56" t="s">
        <v>157</v>
      </c>
      <c r="C49" s="58">
        <v>7982204</v>
      </c>
      <c r="D49" s="58">
        <v>4656286</v>
      </c>
      <c r="E49" s="51">
        <f>D49/C49*100</f>
        <v>58.333337509289422</v>
      </c>
    </row>
    <row r="50" spans="1:8" s="86" customFormat="1" ht="21">
      <c r="A50" s="81" t="s">
        <v>179</v>
      </c>
      <c r="B50" s="82" t="s">
        <v>33</v>
      </c>
      <c r="C50" s="83">
        <v>7982204</v>
      </c>
      <c r="D50" s="83">
        <v>6651838</v>
      </c>
      <c r="E50" s="84">
        <f>D50/C50*100</f>
        <v>83.333350037157658</v>
      </c>
    </row>
    <row r="51" spans="1:8" ht="21">
      <c r="A51" s="53" t="s">
        <v>244</v>
      </c>
      <c r="B51" s="56" t="s">
        <v>248</v>
      </c>
      <c r="C51" s="58">
        <v>563144.28</v>
      </c>
      <c r="D51" s="58" t="s">
        <v>17</v>
      </c>
      <c r="E51" s="51">
        <v>0</v>
      </c>
      <c r="H51" s="91"/>
    </row>
    <row r="52" spans="1:8" hidden="1">
      <c r="A52" s="53" t="s">
        <v>245</v>
      </c>
      <c r="B52" s="56" t="s">
        <v>249</v>
      </c>
      <c r="C52" s="58">
        <v>563144.28</v>
      </c>
      <c r="D52" s="58" t="s">
        <v>17</v>
      </c>
      <c r="E52" s="51">
        <v>0</v>
      </c>
    </row>
    <row r="53" spans="1:8" hidden="1">
      <c r="A53" s="53" t="s">
        <v>246</v>
      </c>
      <c r="B53" s="56" t="s">
        <v>250</v>
      </c>
      <c r="C53" s="58">
        <v>563144.28</v>
      </c>
      <c r="D53" s="58" t="s">
        <v>17</v>
      </c>
      <c r="E53" s="51">
        <v>0</v>
      </c>
    </row>
    <row r="54" spans="1:8" s="86" customFormat="1">
      <c r="A54" s="81" t="s">
        <v>246</v>
      </c>
      <c r="B54" s="82" t="s">
        <v>251</v>
      </c>
      <c r="C54" s="83">
        <v>563144.28</v>
      </c>
      <c r="D54" s="83" t="s">
        <v>17</v>
      </c>
      <c r="E54" s="84">
        <v>0</v>
      </c>
    </row>
    <row r="55" spans="1:8" ht="21">
      <c r="A55" s="88" t="s">
        <v>180</v>
      </c>
      <c r="B55" s="89" t="s">
        <v>158</v>
      </c>
      <c r="C55" s="90">
        <v>108300</v>
      </c>
      <c r="D55" s="90">
        <f>D57</f>
        <v>70386.460000000006</v>
      </c>
      <c r="E55" s="51">
        <f>D55/C55*100</f>
        <v>64.992114496768238</v>
      </c>
      <c r="H55" s="91"/>
    </row>
    <row r="56" spans="1:8" ht="31.2" hidden="1">
      <c r="A56" s="53" t="s">
        <v>181</v>
      </c>
      <c r="B56" s="56" t="s">
        <v>159</v>
      </c>
      <c r="C56" s="58">
        <v>108300</v>
      </c>
      <c r="D56" s="58">
        <v>40307.97</v>
      </c>
      <c r="E56" s="51">
        <f t="shared" si="0"/>
        <v>37.218808864265931</v>
      </c>
    </row>
    <row r="57" spans="1:8" s="86" customFormat="1" ht="31.2">
      <c r="A57" s="81" t="s">
        <v>182</v>
      </c>
      <c r="B57" s="82" t="s">
        <v>34</v>
      </c>
      <c r="C57" s="83">
        <v>108300</v>
      </c>
      <c r="D57" s="83">
        <v>70386.460000000006</v>
      </c>
      <c r="E57" s="84">
        <f t="shared" si="0"/>
        <v>64.992114496768238</v>
      </c>
    </row>
    <row r="58" spans="1:8">
      <c r="A58" s="88" t="s">
        <v>183</v>
      </c>
      <c r="B58" s="89" t="s">
        <v>160</v>
      </c>
      <c r="C58" s="90">
        <f>C60+C61+C62+C65</f>
        <v>3355947.55</v>
      </c>
      <c r="D58" s="90">
        <f>D60+D62</f>
        <v>3030539.66</v>
      </c>
      <c r="E58" s="51">
        <f t="shared" si="0"/>
        <v>90.303546609362243</v>
      </c>
    </row>
    <row r="59" spans="1:8" ht="41.4" hidden="1">
      <c r="A59" s="53" t="s">
        <v>184</v>
      </c>
      <c r="B59" s="56" t="s">
        <v>161</v>
      </c>
      <c r="C59" s="58">
        <v>3155947.55</v>
      </c>
      <c r="D59" s="58">
        <v>1211112</v>
      </c>
      <c r="E59" s="51">
        <f t="shared" si="0"/>
        <v>38.375542711411661</v>
      </c>
    </row>
    <row r="60" spans="1:8" s="86" customFormat="1" ht="61.8">
      <c r="A60" s="81" t="s">
        <v>185</v>
      </c>
      <c r="B60" s="82" t="s">
        <v>35</v>
      </c>
      <c r="C60" s="83">
        <v>370000</v>
      </c>
      <c r="D60" s="83">
        <v>319878.56</v>
      </c>
      <c r="E60" s="51">
        <f t="shared" si="0"/>
        <v>86.453664864864862</v>
      </c>
    </row>
    <row r="61" spans="1:8" s="86" customFormat="1" ht="51.6">
      <c r="A61" s="81" t="s">
        <v>186</v>
      </c>
      <c r="B61" s="82" t="s">
        <v>126</v>
      </c>
      <c r="C61" s="83">
        <v>95000</v>
      </c>
      <c r="D61" s="83" t="s">
        <v>17</v>
      </c>
      <c r="E61" s="51">
        <v>0</v>
      </c>
    </row>
    <row r="62" spans="1:8" s="86" customFormat="1" ht="51.6">
      <c r="A62" s="81" t="s">
        <v>187</v>
      </c>
      <c r="B62" s="82" t="s">
        <v>36</v>
      </c>
      <c r="C62" s="83">
        <v>2740947.55</v>
      </c>
      <c r="D62" s="83">
        <v>2710661.1</v>
      </c>
      <c r="E62" s="51">
        <f t="shared" si="0"/>
        <v>98.895037229004984</v>
      </c>
    </row>
    <row r="63" spans="1:8" s="86" customFormat="1" ht="21" hidden="1">
      <c r="A63" s="81" t="s">
        <v>188</v>
      </c>
      <c r="B63" s="82" t="s">
        <v>162</v>
      </c>
      <c r="C63" s="83">
        <v>150000</v>
      </c>
      <c r="D63" s="83" t="s">
        <v>17</v>
      </c>
      <c r="E63" s="84">
        <v>0</v>
      </c>
    </row>
    <row r="64" spans="1:8" s="86" customFormat="1" ht="21" hidden="1">
      <c r="A64" s="81" t="s">
        <v>189</v>
      </c>
      <c r="B64" s="82" t="s">
        <v>163</v>
      </c>
      <c r="C64" s="83">
        <v>150000</v>
      </c>
      <c r="D64" s="83" t="s">
        <v>17</v>
      </c>
      <c r="E64" s="84">
        <v>0</v>
      </c>
    </row>
    <row r="65" spans="1:8" s="86" customFormat="1" ht="51.6">
      <c r="A65" s="81" t="s">
        <v>190</v>
      </c>
      <c r="B65" s="82" t="s">
        <v>37</v>
      </c>
      <c r="C65" s="83">
        <v>150000</v>
      </c>
      <c r="D65" s="83" t="s">
        <v>17</v>
      </c>
      <c r="E65" s="84">
        <v>0</v>
      </c>
    </row>
    <row r="66" spans="1:8" ht="31.2">
      <c r="A66" s="88" t="s">
        <v>257</v>
      </c>
      <c r="B66" s="89" t="s">
        <v>263</v>
      </c>
      <c r="C66" s="90" t="s">
        <v>17</v>
      </c>
      <c r="D66" s="90">
        <v>-6345.01</v>
      </c>
      <c r="E66" s="51">
        <v>0</v>
      </c>
    </row>
    <row r="67" spans="1:8" ht="31.2" hidden="1">
      <c r="A67" s="53" t="s">
        <v>258</v>
      </c>
      <c r="B67" s="56" t="s">
        <v>264</v>
      </c>
      <c r="C67" s="58" t="s">
        <v>17</v>
      </c>
      <c r="D67" s="58">
        <v>-6345.01</v>
      </c>
      <c r="E67" s="51">
        <v>0</v>
      </c>
    </row>
    <row r="68" spans="1:8" ht="31.2" hidden="1">
      <c r="A68" s="53" t="s">
        <v>259</v>
      </c>
      <c r="B68" s="56" t="s">
        <v>265</v>
      </c>
      <c r="C68" s="58" t="s">
        <v>17</v>
      </c>
      <c r="D68" s="58">
        <v>-6345.01</v>
      </c>
      <c r="E68" s="51">
        <v>0</v>
      </c>
    </row>
    <row r="69" spans="1:8" s="86" customFormat="1" ht="31.2">
      <c r="A69" s="81" t="s">
        <v>259</v>
      </c>
      <c r="B69" s="82" t="s">
        <v>266</v>
      </c>
      <c r="C69" s="83" t="s">
        <v>17</v>
      </c>
      <c r="D69" s="83">
        <v>-6345.01</v>
      </c>
      <c r="E69" s="84">
        <v>0</v>
      </c>
      <c r="H69" s="92"/>
    </row>
    <row r="70" spans="1:8" ht="14.4">
      <c r="A70" s="54"/>
      <c r="B70" s="54"/>
      <c r="C70" s="54"/>
      <c r="D70" s="54"/>
      <c r="E70" s="59"/>
    </row>
    <row r="71" spans="1:8" ht="14.4">
      <c r="A71" s="1"/>
      <c r="B71" s="1"/>
      <c r="C71" s="1"/>
      <c r="D71" s="1"/>
      <c r="E71" s="60"/>
    </row>
    <row r="72" spans="1:8" ht="26.4" customHeight="1">
      <c r="A72" s="1"/>
      <c r="B72" s="1"/>
      <c r="C72" s="1"/>
      <c r="D72" s="1"/>
      <c r="E72" s="60"/>
    </row>
    <row r="73" spans="1:8" ht="31.95" customHeight="1">
      <c r="A73" s="1"/>
      <c r="B73" s="1"/>
      <c r="C73" s="1"/>
      <c r="D73" s="1"/>
      <c r="E73" s="60"/>
    </row>
    <row r="74" spans="1:8" ht="14.4">
      <c r="A74" s="1"/>
      <c r="B74" s="1"/>
      <c r="C74" s="1"/>
      <c r="D74" s="1"/>
      <c r="E74" s="60"/>
    </row>
    <row r="75" spans="1:8" ht="14.4">
      <c r="A75" s="1"/>
      <c r="B75" s="1"/>
      <c r="C75" s="1"/>
      <c r="D75" s="1"/>
    </row>
    <row r="76" spans="1:8" ht="14.4">
      <c r="A76" s="1"/>
      <c r="B76" s="1"/>
      <c r="C76" s="1"/>
      <c r="D76" s="1"/>
    </row>
    <row r="77" spans="1:8" ht="14.4">
      <c r="A77" s="1"/>
      <c r="B77" s="1"/>
      <c r="C77" s="1"/>
      <c r="D77" s="1"/>
    </row>
    <row r="78" spans="1:8" ht="14.4">
      <c r="A78" s="1"/>
      <c r="B78" s="1"/>
      <c r="C78" s="1"/>
      <c r="D78" s="1"/>
    </row>
    <row r="79" spans="1:8" ht="14.4">
      <c r="A79" s="1"/>
      <c r="B79" s="1"/>
      <c r="C79" s="1"/>
      <c r="D79" s="1"/>
    </row>
    <row r="80" spans="1:8" ht="14.4">
      <c r="A80" s="1"/>
      <c r="B80" s="1"/>
      <c r="C80" s="1"/>
      <c r="D80" s="1"/>
    </row>
    <row r="81" spans="1:4" ht="14.4">
      <c r="A81" s="1"/>
      <c r="B81" s="1"/>
      <c r="C81" s="1"/>
      <c r="D81" s="1"/>
    </row>
    <row r="82" spans="1:4" ht="14.4">
      <c r="A82" s="1"/>
      <c r="B82" s="1"/>
      <c r="C82" s="1"/>
      <c r="D82" s="1"/>
    </row>
    <row r="83" spans="1:4" ht="14.4">
      <c r="A83" s="1"/>
      <c r="B83" s="1"/>
      <c r="C83" s="1"/>
      <c r="D83" s="1"/>
    </row>
    <row r="84" spans="1:4" ht="14.4">
      <c r="A84" s="1"/>
      <c r="B84" s="1"/>
      <c r="C84" s="1"/>
      <c r="D84" s="1"/>
    </row>
    <row r="85" spans="1:4" ht="14.4">
      <c r="A85" s="1"/>
      <c r="B85" s="1"/>
      <c r="C85" s="1"/>
      <c r="D85" s="1"/>
    </row>
    <row r="86" spans="1:4" ht="14.4">
      <c r="A86" s="1"/>
      <c r="B86" s="1"/>
      <c r="C86" s="1"/>
      <c r="D86" s="1"/>
    </row>
    <row r="87" spans="1:4" ht="14.4">
      <c r="A87" s="1"/>
      <c r="B87" s="1"/>
      <c r="C87" s="1"/>
      <c r="D87" s="1"/>
    </row>
    <row r="88" spans="1:4" ht="14.4">
      <c r="A88" s="1"/>
      <c r="B88" s="1"/>
      <c r="C88" s="1"/>
      <c r="D88" s="1"/>
    </row>
    <row r="89" spans="1:4" ht="14.4">
      <c r="A89" s="1"/>
      <c r="B89" s="1"/>
      <c r="C89" s="1"/>
      <c r="D89" s="1"/>
    </row>
    <row r="90" spans="1:4" ht="14.4">
      <c r="A90" s="1"/>
      <c r="B90" s="1"/>
      <c r="C90" s="1"/>
      <c r="D90" s="1"/>
    </row>
    <row r="91" spans="1:4" ht="14.4">
      <c r="A91" s="1"/>
      <c r="B91" s="1"/>
      <c r="C91" s="1"/>
      <c r="D91" s="1"/>
    </row>
    <row r="92" spans="1:4" ht="14.4">
      <c r="A92" s="1"/>
      <c r="B92" s="1"/>
      <c r="C92" s="1"/>
      <c r="D92" s="1"/>
    </row>
    <row r="93" spans="1:4" ht="14.4">
      <c r="A93" s="1"/>
      <c r="B93" s="1"/>
      <c r="C93" s="1"/>
      <c r="D93" s="1"/>
    </row>
    <row r="94" spans="1:4" ht="14.4">
      <c r="A94" s="1"/>
      <c r="B94" s="1"/>
      <c r="C94" s="1"/>
      <c r="D94" s="1"/>
    </row>
    <row r="95" spans="1:4" ht="14.4">
      <c r="A95" s="1"/>
      <c r="B95" s="1"/>
      <c r="C95" s="1"/>
      <c r="D95" s="1"/>
    </row>
    <row r="96" spans="1:4" ht="14.4">
      <c r="A96" s="1"/>
      <c r="B96" s="1"/>
      <c r="C96" s="1"/>
      <c r="D96" s="1"/>
    </row>
    <row r="97" spans="1:4" ht="14.4">
      <c r="A97" s="1"/>
      <c r="B97" s="1"/>
      <c r="C97" s="1"/>
      <c r="D97" s="1"/>
    </row>
    <row r="98" spans="1:4" ht="14.4">
      <c r="A98" s="1"/>
      <c r="B98" s="1"/>
      <c r="C98" s="1"/>
      <c r="D98" s="1"/>
    </row>
    <row r="99" spans="1:4" ht="14.4">
      <c r="A99" s="1"/>
      <c r="B99" s="1"/>
      <c r="C99" s="1"/>
      <c r="D99" s="1"/>
    </row>
    <row r="100" spans="1:4" ht="14.4">
      <c r="A100" s="1"/>
      <c r="B100" s="1"/>
      <c r="C100" s="1"/>
      <c r="D100" s="1"/>
    </row>
    <row r="101" spans="1:4" ht="14.4">
      <c r="A101" s="1"/>
      <c r="B101" s="1"/>
      <c r="C101" s="1"/>
      <c r="D101" s="1"/>
    </row>
    <row r="102" spans="1:4" ht="14.4">
      <c r="A102" s="1"/>
      <c r="B102" s="1"/>
      <c r="C102" s="1"/>
      <c r="D102" s="1"/>
    </row>
    <row r="103" spans="1:4" ht="14.4">
      <c r="A103" s="1"/>
      <c r="B103" s="1"/>
      <c r="C103" s="1"/>
      <c r="D103" s="1"/>
    </row>
    <row r="104" spans="1:4" ht="14.4">
      <c r="A104" s="1"/>
      <c r="B104" s="1"/>
      <c r="C104" s="1"/>
      <c r="D104" s="1"/>
    </row>
    <row r="105" spans="1:4" ht="14.4">
      <c r="A105" s="1"/>
      <c r="B105" s="1"/>
      <c r="C105" s="1"/>
      <c r="D105" s="1"/>
    </row>
    <row r="106" spans="1:4" ht="14.4">
      <c r="A106" s="1"/>
      <c r="B106" s="1"/>
      <c r="C106" s="1"/>
      <c r="D106" s="1"/>
    </row>
    <row r="107" spans="1:4" ht="14.4">
      <c r="A107" s="1"/>
      <c r="B107" s="1"/>
      <c r="C107" s="1"/>
      <c r="D107" s="1"/>
    </row>
    <row r="108" spans="1:4" ht="14.4">
      <c r="A108" s="1"/>
      <c r="B108" s="1"/>
      <c r="C108" s="1"/>
      <c r="D108" s="1"/>
    </row>
    <row r="109" spans="1:4" ht="14.4">
      <c r="A109" s="1"/>
      <c r="B109" s="1"/>
      <c r="C109" s="1"/>
      <c r="D109" s="1"/>
    </row>
    <row r="110" spans="1:4" ht="14.4">
      <c r="A110" s="1"/>
      <c r="B110" s="1"/>
      <c r="C110" s="1"/>
      <c r="D110" s="1"/>
    </row>
    <row r="111" spans="1:4" ht="14.4">
      <c r="A111" s="1"/>
      <c r="B111" s="1"/>
      <c r="C111" s="1"/>
      <c r="D111" s="1"/>
    </row>
    <row r="112" spans="1:4" ht="14.4">
      <c r="A112" s="1"/>
      <c r="B112" s="1"/>
      <c r="C112" s="1"/>
      <c r="D112" s="1"/>
    </row>
    <row r="113" spans="1:4" ht="14.4">
      <c r="A113" s="1"/>
      <c r="B113" s="1"/>
      <c r="C113" s="1"/>
      <c r="D113" s="1"/>
    </row>
    <row r="114" spans="1:4" ht="14.4">
      <c r="A114" s="1"/>
      <c r="B114" s="1"/>
      <c r="C114" s="1"/>
      <c r="D114" s="1"/>
    </row>
    <row r="115" spans="1:4" ht="14.4">
      <c r="A115" s="1"/>
      <c r="B115" s="1"/>
      <c r="C115" s="1"/>
      <c r="D115" s="1"/>
    </row>
    <row r="116" spans="1:4" ht="14.4">
      <c r="A116" s="1"/>
      <c r="B116" s="1"/>
      <c r="C116" s="1"/>
      <c r="D116" s="1"/>
    </row>
    <row r="117" spans="1:4" ht="14.4">
      <c r="A117" s="1"/>
      <c r="B117" s="1"/>
      <c r="C117" s="1"/>
      <c r="D117" s="1"/>
    </row>
    <row r="118" spans="1:4" ht="14.4">
      <c r="A118" s="1"/>
      <c r="B118" s="1"/>
      <c r="C118" s="1"/>
      <c r="D118" s="1"/>
    </row>
    <row r="119" spans="1:4" ht="14.4">
      <c r="A119" s="1"/>
      <c r="B119" s="1"/>
      <c r="C119" s="1"/>
      <c r="D119" s="1"/>
    </row>
    <row r="120" spans="1:4" ht="14.4">
      <c r="A120" s="1"/>
      <c r="B120" s="1"/>
      <c r="C120" s="1"/>
      <c r="D120" s="1"/>
    </row>
    <row r="121" spans="1:4" ht="14.4">
      <c r="A121" s="1"/>
      <c r="B121" s="1"/>
      <c r="C121" s="1"/>
      <c r="D121" s="1"/>
    </row>
    <row r="122" spans="1:4" ht="14.4">
      <c r="A122" s="1"/>
      <c r="B122" s="1"/>
      <c r="C122" s="1"/>
      <c r="D122" s="1"/>
    </row>
    <row r="123" spans="1:4" ht="14.4">
      <c r="A123" s="1"/>
      <c r="B123" s="1"/>
      <c r="C123" s="1"/>
      <c r="D123" s="1"/>
    </row>
    <row r="124" spans="1:4" ht="14.4">
      <c r="A124" s="1"/>
      <c r="B124" s="1"/>
      <c r="C124" s="1"/>
      <c r="D124" s="1"/>
    </row>
    <row r="125" spans="1:4" ht="14.4">
      <c r="A125" s="1"/>
      <c r="B125" s="1"/>
      <c r="C125" s="1"/>
      <c r="D125" s="1"/>
    </row>
    <row r="126" spans="1:4" ht="14.4">
      <c r="A126" s="1"/>
      <c r="B126" s="1"/>
      <c r="C126" s="1"/>
      <c r="D126" s="1"/>
    </row>
    <row r="127" spans="1:4" ht="14.4">
      <c r="A127" s="1"/>
      <c r="B127" s="1"/>
      <c r="C127" s="1"/>
      <c r="D127" s="1"/>
    </row>
    <row r="128" spans="1:4" ht="14.4">
      <c r="A128" s="1"/>
      <c r="B128" s="1"/>
      <c r="C128" s="1"/>
      <c r="D128" s="1"/>
    </row>
    <row r="129" spans="1:4" ht="14.4">
      <c r="A129" s="1"/>
      <c r="B129" s="1"/>
      <c r="C129" s="1"/>
      <c r="D129" s="1"/>
    </row>
    <row r="130" spans="1:4" ht="14.4">
      <c r="A130" s="1"/>
      <c r="B130" s="1"/>
      <c r="C130" s="1"/>
      <c r="D130" s="1"/>
    </row>
    <row r="131" spans="1:4" ht="14.4">
      <c r="A131" s="1"/>
      <c r="B131" s="1"/>
      <c r="C131" s="1"/>
      <c r="D131" s="1"/>
    </row>
    <row r="132" spans="1:4" ht="14.4">
      <c r="A132" s="1"/>
      <c r="B132" s="1"/>
      <c r="C132" s="1"/>
      <c r="D132" s="1"/>
    </row>
    <row r="133" spans="1:4" ht="14.4">
      <c r="A133" s="1"/>
      <c r="B133" s="1"/>
      <c r="C133" s="1"/>
      <c r="D133" s="1"/>
    </row>
    <row r="134" spans="1:4" ht="14.4">
      <c r="A134" s="1"/>
      <c r="B134" s="1"/>
      <c r="C134" s="1"/>
      <c r="D134" s="1"/>
    </row>
    <row r="135" spans="1:4" ht="14.4">
      <c r="A135" s="1"/>
      <c r="B135" s="1"/>
      <c r="C135" s="1"/>
      <c r="D135" s="1"/>
    </row>
    <row r="136" spans="1:4" ht="14.4">
      <c r="A136" s="1"/>
      <c r="B136" s="1"/>
      <c r="C136" s="1"/>
      <c r="D136" s="1"/>
    </row>
    <row r="137" spans="1:4" ht="14.4">
      <c r="A137" s="1"/>
      <c r="B137" s="1"/>
      <c r="C137" s="1"/>
      <c r="D137" s="1"/>
    </row>
    <row r="138" spans="1:4" ht="14.4">
      <c r="A138" s="1"/>
      <c r="B138" s="1"/>
      <c r="C138" s="1"/>
      <c r="D138" s="1"/>
    </row>
    <row r="139" spans="1:4" ht="14.4">
      <c r="A139" s="1"/>
      <c r="B139" s="1"/>
      <c r="C139" s="1"/>
      <c r="D139" s="1"/>
    </row>
    <row r="140" spans="1:4" ht="14.4">
      <c r="A140" s="1"/>
      <c r="B140" s="1"/>
      <c r="C140" s="1"/>
      <c r="D140" s="1"/>
    </row>
    <row r="141" spans="1:4" ht="14.4">
      <c r="A141" s="1"/>
      <c r="B141" s="1"/>
      <c r="C141" s="1"/>
      <c r="D141" s="1"/>
    </row>
    <row r="142" spans="1:4" ht="14.4">
      <c r="A142" s="1"/>
      <c r="B142" s="1"/>
      <c r="C142" s="1"/>
      <c r="D142" s="1"/>
    </row>
    <row r="143" spans="1:4" ht="14.4">
      <c r="A143" s="1"/>
      <c r="B143" s="1"/>
      <c r="C143" s="1"/>
      <c r="D143" s="1"/>
    </row>
    <row r="144" spans="1:4" ht="14.4">
      <c r="A144" s="1"/>
      <c r="B144" s="1"/>
      <c r="C144" s="1"/>
      <c r="D144" s="1"/>
    </row>
    <row r="145" spans="1:4" ht="14.4">
      <c r="A145" s="1"/>
      <c r="B145" s="1"/>
      <c r="C145" s="1"/>
      <c r="D145" s="1"/>
    </row>
    <row r="146" spans="1:4" ht="14.4">
      <c r="A146" s="1"/>
      <c r="B146" s="1"/>
      <c r="C146" s="1"/>
      <c r="D146" s="1"/>
    </row>
    <row r="147" spans="1:4" ht="14.4">
      <c r="A147" s="1"/>
      <c r="B147" s="1"/>
      <c r="C147" s="1"/>
      <c r="D147" s="1"/>
    </row>
    <row r="148" spans="1:4" ht="14.4">
      <c r="A148" s="1"/>
      <c r="B148" s="1"/>
      <c r="C148" s="1"/>
      <c r="D148" s="1"/>
    </row>
    <row r="149" spans="1:4" ht="14.4">
      <c r="A149" s="1"/>
      <c r="B149" s="1"/>
      <c r="C149" s="1"/>
      <c r="D149" s="1"/>
    </row>
    <row r="150" spans="1:4" ht="14.4">
      <c r="A150" s="1"/>
      <c r="B150" s="1"/>
      <c r="C150" s="1"/>
      <c r="D150" s="1"/>
    </row>
    <row r="151" spans="1:4" ht="14.4">
      <c r="A151" s="1"/>
      <c r="B151" s="1"/>
      <c r="C151" s="1"/>
      <c r="D151" s="1"/>
    </row>
    <row r="152" spans="1:4" ht="14.4">
      <c r="A152" s="1"/>
      <c r="B152" s="1"/>
      <c r="C152" s="1"/>
      <c r="D152" s="1"/>
    </row>
    <row r="153" spans="1:4" ht="14.4">
      <c r="A153" s="1"/>
      <c r="B153" s="1"/>
      <c r="C153" s="35"/>
      <c r="D153" s="35"/>
    </row>
    <row r="154" spans="1:4" ht="14.4">
      <c r="A154" s="1"/>
      <c r="B154" s="1"/>
      <c r="C154" s="35"/>
      <c r="D154" s="35"/>
    </row>
    <row r="155" spans="1:4" ht="14.4">
      <c r="A155" s="1"/>
      <c r="B155" s="1"/>
      <c r="C155" s="35"/>
      <c r="D155" s="35"/>
    </row>
    <row r="156" spans="1:4" ht="14.4">
      <c r="A156" s="1"/>
      <c r="B156" s="1"/>
      <c r="C156" s="35"/>
      <c r="D156" s="35"/>
    </row>
    <row r="157" spans="1:4" ht="14.4">
      <c r="A157" s="1"/>
      <c r="B157" s="1"/>
      <c r="C157" s="35"/>
      <c r="D157" s="35"/>
    </row>
    <row r="158" spans="1:4" ht="14.4">
      <c r="A158" s="1"/>
      <c r="B158" s="1"/>
      <c r="C158" s="35"/>
      <c r="D158" s="35"/>
    </row>
    <row r="159" spans="1:4" ht="14.4">
      <c r="A159" s="1"/>
      <c r="B159" s="1"/>
      <c r="C159" s="35"/>
      <c r="D159" s="35"/>
    </row>
    <row r="160" spans="1:4" ht="14.4">
      <c r="A160" s="1"/>
      <c r="B160" s="1"/>
    </row>
    <row r="161" spans="1:2" ht="14.4">
      <c r="A161" s="1"/>
      <c r="B161" s="1"/>
    </row>
    <row r="162" spans="1:2" ht="14.4">
      <c r="A162" s="1"/>
      <c r="B162" s="1"/>
    </row>
    <row r="163" spans="1:2" ht="14.4">
      <c r="A163" s="1"/>
      <c r="B163" s="1"/>
    </row>
    <row r="164" spans="1:2" ht="14.4">
      <c r="A164" s="1"/>
      <c r="B164" s="1"/>
    </row>
    <row r="165" spans="1:2" ht="14.4">
      <c r="A165" s="1"/>
      <c r="B165" s="1"/>
    </row>
    <row r="166" spans="1:2" ht="14.4">
      <c r="A166" s="1"/>
      <c r="B166" s="1"/>
    </row>
    <row r="167" spans="1:2" ht="14.4">
      <c r="A167" s="1"/>
      <c r="B167" s="1"/>
    </row>
    <row r="168" spans="1:2">
      <c r="A168" s="34"/>
    </row>
    <row r="169" spans="1:2">
      <c r="A169" s="34"/>
    </row>
    <row r="170" spans="1:2">
      <c r="A170" s="34"/>
    </row>
    <row r="171" spans="1:2">
      <c r="A171" s="34"/>
    </row>
    <row r="172" spans="1:2">
      <c r="A172" s="34"/>
    </row>
    <row r="173" spans="1:2">
      <c r="A173" s="34"/>
    </row>
    <row r="174" spans="1:2">
      <c r="A174" s="34"/>
    </row>
    <row r="175" spans="1:2">
      <c r="A175" s="34"/>
    </row>
    <row r="176" spans="1:2">
      <c r="A176" s="34"/>
    </row>
    <row r="177" spans="1:1">
      <c r="A177" s="34"/>
    </row>
    <row r="178" spans="1:1">
      <c r="A178" s="34"/>
    </row>
    <row r="179" spans="1:1">
      <c r="A179" s="34"/>
    </row>
    <row r="180" spans="1:1">
      <c r="A180" s="34"/>
    </row>
    <row r="181" spans="1:1">
      <c r="A181" s="34"/>
    </row>
    <row r="182" spans="1:1">
      <c r="A182" s="34"/>
    </row>
    <row r="183" spans="1:1">
      <c r="A183" s="34"/>
    </row>
    <row r="184" spans="1:1">
      <c r="A184" s="34"/>
    </row>
    <row r="185" spans="1:1">
      <c r="A185" s="34"/>
    </row>
    <row r="186" spans="1:1">
      <c r="A186" s="34"/>
    </row>
    <row r="187" spans="1:1">
      <c r="A187" s="34"/>
    </row>
    <row r="188" spans="1:1">
      <c r="A188" s="34"/>
    </row>
    <row r="189" spans="1:1">
      <c r="A189" s="34"/>
    </row>
    <row r="190" spans="1:1">
      <c r="A190" s="34"/>
    </row>
    <row r="191" spans="1:1">
      <c r="A191" s="34"/>
    </row>
  </sheetData>
  <mergeCells count="8">
    <mergeCell ref="D1:E1"/>
    <mergeCell ref="A3:E3"/>
    <mergeCell ref="A4:E4"/>
    <mergeCell ref="B5:B7"/>
    <mergeCell ref="C5:C7"/>
    <mergeCell ref="D5:D7"/>
    <mergeCell ref="E5:E7"/>
    <mergeCell ref="A5:A7"/>
  </mergeCells>
  <pageMargins left="0.39370078740157483" right="0.39370078740157483" top="0.19685039370078741" bottom="0.39370078740157483" header="0.21" footer="0.51181102362204722"/>
  <pageSetup paperSize="9" scale="80" fitToHeight="0" orientation="portrait" r:id="rId1"/>
  <rowBreaks count="1" manualBreakCount="1">
    <brk id="62" max="5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 filterMode="1">
    <tabColor rgb="FF00B050"/>
  </sheetPr>
  <dimension ref="A1:K155"/>
  <sheetViews>
    <sheetView view="pageBreakPreview" zoomScaleSheetLayoutView="100" workbookViewId="0">
      <selection activeCell="A4" sqref="A4:I4"/>
    </sheetView>
  </sheetViews>
  <sheetFormatPr defaultColWidth="9.109375" defaultRowHeight="14.4" outlineLevelRow="5"/>
  <cols>
    <col min="1" max="1" width="60.6640625" style="2" customWidth="1"/>
    <col min="2" max="2" width="6.6640625" style="2" customWidth="1"/>
    <col min="3" max="3" width="9.44140625" style="2" customWidth="1"/>
    <col min="4" max="4" width="13.44140625" style="2" customWidth="1"/>
    <col min="5" max="5" width="6" style="2" customWidth="1"/>
    <col min="6" max="6" width="8.88671875" style="1" hidden="1" customWidth="1"/>
    <col min="7" max="7" width="14.88671875" style="2" customWidth="1"/>
    <col min="8" max="8" width="13.5546875" style="2" customWidth="1"/>
    <col min="9" max="9" width="11.44140625" style="2" customWidth="1"/>
    <col min="10" max="11" width="0.109375" style="2" customWidth="1"/>
    <col min="12" max="16384" width="9.109375" style="2"/>
  </cols>
  <sheetData>
    <row r="1" spans="1:11" ht="60.75" customHeight="1">
      <c r="A1" s="130" t="s">
        <v>278</v>
      </c>
      <c r="B1" s="131"/>
      <c r="C1" s="131"/>
      <c r="D1" s="131"/>
      <c r="E1" s="131"/>
      <c r="F1" s="132"/>
      <c r="G1" s="131"/>
      <c r="H1" s="131"/>
      <c r="I1" s="131"/>
      <c r="J1" s="20"/>
      <c r="K1" s="20"/>
    </row>
    <row r="2" spans="1:11" s="1" customFormat="1" ht="15.9" hidden="1" customHeight="1">
      <c r="A2" s="133"/>
      <c r="B2" s="134"/>
      <c r="C2" s="134"/>
      <c r="D2" s="134"/>
      <c r="E2" s="134"/>
      <c r="F2" s="134"/>
      <c r="G2" s="134"/>
      <c r="H2" s="134"/>
      <c r="I2" s="134"/>
      <c r="J2" s="11"/>
      <c r="K2" s="11"/>
    </row>
    <row r="3" spans="1:11" s="1" customFormat="1" ht="15.75" hidden="1" customHeight="1">
      <c r="A3" s="135"/>
      <c r="B3" s="136"/>
      <c r="C3" s="136"/>
      <c r="D3" s="136"/>
      <c r="E3" s="136"/>
      <c r="F3" s="136"/>
      <c r="G3" s="136"/>
      <c r="H3" s="136"/>
      <c r="I3" s="136"/>
      <c r="J3" s="11"/>
      <c r="K3" s="11"/>
    </row>
    <row r="4" spans="1:11" ht="40.200000000000003" customHeight="1">
      <c r="A4" s="137" t="s">
        <v>279</v>
      </c>
      <c r="B4" s="138"/>
      <c r="C4" s="138"/>
      <c r="D4" s="138"/>
      <c r="E4" s="138"/>
      <c r="F4" s="139"/>
      <c r="G4" s="138"/>
      <c r="H4" s="138"/>
      <c r="I4" s="138"/>
      <c r="J4" s="22"/>
      <c r="K4" s="22"/>
    </row>
    <row r="5" spans="1:11" ht="12.75" customHeight="1">
      <c r="A5" s="140"/>
      <c r="B5" s="141"/>
      <c r="C5" s="141"/>
      <c r="D5" s="141"/>
      <c r="E5" s="141"/>
      <c r="F5" s="142"/>
      <c r="G5" s="141"/>
      <c r="H5" s="141"/>
      <c r="I5" s="141"/>
      <c r="J5" s="23"/>
      <c r="K5" s="23"/>
    </row>
    <row r="6" spans="1:11" ht="15.15" customHeight="1">
      <c r="A6" s="143" t="s">
        <v>0</v>
      </c>
      <c r="B6" s="143" t="s">
        <v>39</v>
      </c>
      <c r="C6" s="143" t="s">
        <v>40</v>
      </c>
      <c r="D6" s="143" t="s">
        <v>41</v>
      </c>
      <c r="E6" s="143" t="s">
        <v>42</v>
      </c>
      <c r="F6" s="127" t="s">
        <v>43</v>
      </c>
      <c r="G6" s="123" t="s">
        <v>4</v>
      </c>
      <c r="H6" s="123" t="s">
        <v>119</v>
      </c>
      <c r="I6" s="125" t="s">
        <v>38</v>
      </c>
      <c r="J6" s="24"/>
      <c r="K6" s="24"/>
    </row>
    <row r="7" spans="1:11" ht="33.75" customHeight="1">
      <c r="A7" s="144"/>
      <c r="B7" s="144"/>
      <c r="C7" s="144"/>
      <c r="D7" s="144"/>
      <c r="E7" s="144"/>
      <c r="F7" s="128"/>
      <c r="G7" s="129"/>
      <c r="H7" s="124"/>
      <c r="I7" s="126"/>
      <c r="J7" s="20"/>
      <c r="K7" s="20"/>
    </row>
    <row r="8" spans="1:11" ht="12.75" customHeight="1">
      <c r="A8" s="21">
        <v>1</v>
      </c>
      <c r="B8" s="21">
        <v>2</v>
      </c>
      <c r="C8" s="21">
        <v>3</v>
      </c>
      <c r="D8" s="21">
        <v>4</v>
      </c>
      <c r="E8" s="12">
        <v>5</v>
      </c>
      <c r="F8" s="12">
        <v>6</v>
      </c>
      <c r="G8" s="12">
        <v>6</v>
      </c>
      <c r="H8" s="12">
        <v>7</v>
      </c>
      <c r="I8" s="21">
        <v>8</v>
      </c>
      <c r="J8" s="20"/>
      <c r="K8" s="20"/>
    </row>
    <row r="9" spans="1:11" ht="26.4">
      <c r="A9" s="13" t="s">
        <v>207</v>
      </c>
      <c r="B9" s="13" t="s">
        <v>1</v>
      </c>
      <c r="C9" s="14"/>
      <c r="D9" s="14"/>
      <c r="E9" s="14"/>
      <c r="F9" s="14"/>
      <c r="G9" s="15">
        <f>G10+G137+G145</f>
        <v>14319095.83</v>
      </c>
      <c r="H9" s="15">
        <f>H10+H137+H145</f>
        <v>8338050.3999999994</v>
      </c>
      <c r="I9" s="39">
        <f>H9/G9*100</f>
        <v>58.230285619926605</v>
      </c>
      <c r="J9" s="20"/>
    </row>
    <row r="10" spans="1:11" ht="26.4" outlineLevel="1">
      <c r="A10" s="13" t="s">
        <v>208</v>
      </c>
      <c r="B10" s="13" t="s">
        <v>1</v>
      </c>
      <c r="C10" s="14"/>
      <c r="D10" s="14"/>
      <c r="E10" s="14"/>
      <c r="F10" s="14"/>
      <c r="G10" s="15">
        <f>G11+G52+G60+G71+G88+G124+G129</f>
        <v>11696095.83</v>
      </c>
      <c r="H10" s="15">
        <f>H11+H52+H60+H71+H88+H124+H129</f>
        <v>7025050.3999999994</v>
      </c>
      <c r="I10" s="46">
        <f t="shared" ref="I10:I17" si="0">H10/G10*100</f>
        <v>60.063208288538782</v>
      </c>
      <c r="J10" s="20"/>
    </row>
    <row r="11" spans="1:11" ht="19.95" customHeight="1" outlineLevel="1">
      <c r="A11" s="14" t="s">
        <v>229</v>
      </c>
      <c r="B11" s="13"/>
      <c r="C11" s="14"/>
      <c r="D11" s="14"/>
      <c r="E11" s="14"/>
      <c r="F11" s="14"/>
      <c r="G11" s="15">
        <f>G13+G17+G42+G45</f>
        <v>5357851.6100000003</v>
      </c>
      <c r="H11" s="15">
        <f>H12</f>
        <v>3423324.17</v>
      </c>
      <c r="I11" s="46">
        <f t="shared" si="0"/>
        <v>63.893598016239196</v>
      </c>
      <c r="J11" s="20"/>
    </row>
    <row r="12" spans="1:11" ht="44.4" customHeight="1" outlineLevel="1">
      <c r="A12" s="13" t="s">
        <v>228</v>
      </c>
      <c r="B12" s="13"/>
      <c r="C12" s="14"/>
      <c r="D12" s="14"/>
      <c r="E12" s="14"/>
      <c r="F12" s="14"/>
      <c r="G12" s="15">
        <f>G13+G17+G42+G45</f>
        <v>5357851.6100000003</v>
      </c>
      <c r="H12" s="15">
        <f>H13+H17+H45</f>
        <v>3423324.17</v>
      </c>
      <c r="I12" s="46">
        <f t="shared" si="0"/>
        <v>63.893598016239196</v>
      </c>
      <c r="J12" s="20"/>
    </row>
    <row r="13" spans="1:11" ht="39.6" outlineLevel="1">
      <c r="A13" s="93" t="s">
        <v>44</v>
      </c>
      <c r="B13" s="93" t="s">
        <v>1</v>
      </c>
      <c r="C13" s="93" t="s">
        <v>191</v>
      </c>
      <c r="D13" s="94"/>
      <c r="E13" s="94"/>
      <c r="F13" s="14"/>
      <c r="G13" s="95">
        <v>126000</v>
      </c>
      <c r="H13" s="95">
        <f>H14</f>
        <v>94500</v>
      </c>
      <c r="I13" s="39">
        <f>H13/G13*100</f>
        <v>75</v>
      </c>
      <c r="J13" s="20"/>
    </row>
    <row r="14" spans="1:11" ht="26.4" outlineLevel="1">
      <c r="A14" s="13" t="s">
        <v>45</v>
      </c>
      <c r="B14" s="13" t="s">
        <v>1</v>
      </c>
      <c r="C14" s="13" t="s">
        <v>191</v>
      </c>
      <c r="D14" s="13" t="s">
        <v>46</v>
      </c>
      <c r="E14" s="14"/>
      <c r="F14" s="14"/>
      <c r="G14" s="15">
        <v>126000</v>
      </c>
      <c r="H14" s="15">
        <f>H15</f>
        <v>94500</v>
      </c>
      <c r="I14" s="40"/>
      <c r="J14" s="20"/>
    </row>
    <row r="15" spans="1:11" ht="52.8" outlineLevel="2">
      <c r="A15" s="13" t="s">
        <v>47</v>
      </c>
      <c r="B15" s="13" t="s">
        <v>1</v>
      </c>
      <c r="C15" s="13" t="s">
        <v>191</v>
      </c>
      <c r="D15" s="13" t="s">
        <v>46</v>
      </c>
      <c r="E15" s="13" t="s">
        <v>220</v>
      </c>
      <c r="F15" s="14"/>
      <c r="G15" s="15">
        <v>126000</v>
      </c>
      <c r="H15" s="15">
        <f>H16</f>
        <v>94500</v>
      </c>
      <c r="I15" s="45">
        <f t="shared" si="0"/>
        <v>75</v>
      </c>
      <c r="J15" s="20"/>
    </row>
    <row r="16" spans="1:11" ht="13.8" outlineLevel="3">
      <c r="A16" s="14" t="s">
        <v>236</v>
      </c>
      <c r="B16" s="13" t="s">
        <v>1</v>
      </c>
      <c r="C16" s="13" t="s">
        <v>191</v>
      </c>
      <c r="D16" s="13" t="s">
        <v>46</v>
      </c>
      <c r="E16" s="13" t="s">
        <v>220</v>
      </c>
      <c r="F16" s="14"/>
      <c r="G16" s="16">
        <v>126000</v>
      </c>
      <c r="H16" s="16">
        <v>94500</v>
      </c>
      <c r="I16" s="30">
        <f t="shared" si="0"/>
        <v>75</v>
      </c>
      <c r="J16" s="20"/>
    </row>
    <row r="17" spans="1:10" s="27" customFormat="1" ht="39.6" outlineLevel="4">
      <c r="A17" s="93" t="s">
        <v>50</v>
      </c>
      <c r="B17" s="93" t="s">
        <v>1</v>
      </c>
      <c r="C17" s="93" t="s">
        <v>192</v>
      </c>
      <c r="D17" s="94"/>
      <c r="E17" s="94"/>
      <c r="F17" s="14"/>
      <c r="G17" s="95">
        <f>G19+G27+G32+G37</f>
        <v>4995035.6100000003</v>
      </c>
      <c r="H17" s="95">
        <f>H19+H27+H32+H37</f>
        <v>3228168.67</v>
      </c>
      <c r="I17" s="39">
        <f t="shared" si="0"/>
        <v>64.627540663318712</v>
      </c>
      <c r="J17" s="26"/>
    </row>
    <row r="18" spans="1:10" s="1" customFormat="1" ht="14.4" hidden="1" customHeight="1" outlineLevel="5">
      <c r="A18" s="13" t="s">
        <v>51</v>
      </c>
      <c r="B18" s="13" t="s">
        <v>1</v>
      </c>
      <c r="C18" s="13" t="s">
        <v>192</v>
      </c>
      <c r="D18" s="13" t="s">
        <v>52</v>
      </c>
      <c r="E18" s="14"/>
      <c r="F18" s="13" t="s">
        <v>49</v>
      </c>
      <c r="G18" s="15">
        <v>1118814.6100000001</v>
      </c>
      <c r="H18" s="15">
        <v>879824.44</v>
      </c>
      <c r="I18" s="16">
        <v>63000</v>
      </c>
      <c r="J18" s="17"/>
    </row>
    <row r="19" spans="1:10" ht="13.8" outlineLevel="2" collapsed="1">
      <c r="A19" s="13" t="s">
        <v>51</v>
      </c>
      <c r="B19" s="13" t="s">
        <v>1</v>
      </c>
      <c r="C19" s="13" t="s">
        <v>192</v>
      </c>
      <c r="D19" s="13" t="s">
        <v>52</v>
      </c>
      <c r="E19" s="13"/>
      <c r="F19" s="14"/>
      <c r="G19" s="15">
        <f>G20+G21+G25</f>
        <v>2191398.6100000003</v>
      </c>
      <c r="H19" s="15">
        <f>H20+H21</f>
        <v>1093388.6600000001</v>
      </c>
      <c r="I19" s="45">
        <f>H19/G19*100</f>
        <v>49.894558434533273</v>
      </c>
      <c r="J19" s="20"/>
    </row>
    <row r="20" spans="1:10" ht="13.8" outlineLevel="3">
      <c r="A20" s="13" t="s">
        <v>55</v>
      </c>
      <c r="B20" s="13" t="s">
        <v>1</v>
      </c>
      <c r="C20" s="13" t="s">
        <v>192</v>
      </c>
      <c r="D20" s="13" t="s">
        <v>52</v>
      </c>
      <c r="E20" s="13" t="s">
        <v>205</v>
      </c>
      <c r="F20" s="14"/>
      <c r="G20" s="15">
        <v>1951918.61</v>
      </c>
      <c r="H20" s="16">
        <v>1013388.66</v>
      </c>
      <c r="I20" s="30">
        <f>H20/G20*100</f>
        <v>51.917567403079367</v>
      </c>
      <c r="J20" s="20"/>
    </row>
    <row r="21" spans="1:10" s="27" customFormat="1" ht="13.8">
      <c r="A21" s="13" t="s">
        <v>58</v>
      </c>
      <c r="B21" s="13" t="s">
        <v>1</v>
      </c>
      <c r="C21" s="13" t="s">
        <v>192</v>
      </c>
      <c r="D21" s="13" t="s">
        <v>52</v>
      </c>
      <c r="E21" s="13" t="s">
        <v>221</v>
      </c>
      <c r="F21" s="14"/>
      <c r="G21" s="16">
        <v>239000</v>
      </c>
      <c r="H21" s="16">
        <v>80000</v>
      </c>
      <c r="I21" s="30">
        <f t="shared" ref="I21" si="1">H21/G21*100</f>
        <v>33.472803347280333</v>
      </c>
      <c r="J21" s="26"/>
    </row>
    <row r="22" spans="1:10" s="1" customFormat="1" ht="14.4" hidden="1" customHeight="1">
      <c r="A22" s="13" t="s">
        <v>59</v>
      </c>
      <c r="B22" s="13" t="s">
        <v>1</v>
      </c>
      <c r="C22" s="13" t="s">
        <v>192</v>
      </c>
      <c r="D22" s="13" t="s">
        <v>52</v>
      </c>
      <c r="E22" s="13" t="s">
        <v>221</v>
      </c>
      <c r="F22" s="13" t="s">
        <v>49</v>
      </c>
      <c r="G22" s="15">
        <v>80000</v>
      </c>
      <c r="H22" s="15">
        <v>67553.89</v>
      </c>
      <c r="I22" s="16">
        <v>396834.9</v>
      </c>
      <c r="J22" s="17"/>
    </row>
    <row r="23" spans="1:10" s="19" customFormat="1" ht="14.4" hidden="1" customHeight="1">
      <c r="A23" s="13" t="s">
        <v>48</v>
      </c>
      <c r="B23" s="13" t="s">
        <v>1</v>
      </c>
      <c r="C23" s="13" t="s">
        <v>192</v>
      </c>
      <c r="D23" s="13" t="s">
        <v>52</v>
      </c>
      <c r="E23" s="13" t="s">
        <v>221</v>
      </c>
      <c r="F23" s="13" t="s">
        <v>56</v>
      </c>
      <c r="G23" s="16">
        <v>80000</v>
      </c>
      <c r="H23" s="16">
        <v>67553.89</v>
      </c>
      <c r="I23" s="15">
        <f>H23*100/G23</f>
        <v>84.442362500000002</v>
      </c>
      <c r="J23" s="18"/>
    </row>
    <row r="24" spans="1:10" s="1" customFormat="1" ht="14.4" hidden="1" customHeight="1">
      <c r="A24" s="13" t="s">
        <v>59</v>
      </c>
      <c r="B24" s="13" t="s">
        <v>1</v>
      </c>
      <c r="C24" s="13" t="s">
        <v>192</v>
      </c>
      <c r="D24" s="13" t="s">
        <v>52</v>
      </c>
      <c r="E24" s="13" t="s">
        <v>222</v>
      </c>
      <c r="F24" s="13" t="s">
        <v>57</v>
      </c>
      <c r="G24" s="15">
        <v>480</v>
      </c>
      <c r="H24" s="15">
        <v>0</v>
      </c>
      <c r="I24" s="16">
        <v>48180</v>
      </c>
      <c r="J24" s="17"/>
    </row>
    <row r="25" spans="1:10" s="27" customFormat="1" ht="13.8">
      <c r="A25" s="14" t="s">
        <v>237</v>
      </c>
      <c r="B25" s="13" t="s">
        <v>1</v>
      </c>
      <c r="C25" s="13" t="s">
        <v>192</v>
      </c>
      <c r="D25" s="13" t="s">
        <v>52</v>
      </c>
      <c r="E25" s="13" t="s">
        <v>222</v>
      </c>
      <c r="F25" s="14"/>
      <c r="G25" s="16">
        <v>480</v>
      </c>
      <c r="H25" s="16">
        <v>0</v>
      </c>
      <c r="I25" s="30">
        <f>H25/G25*100</f>
        <v>0</v>
      </c>
      <c r="J25" s="26"/>
    </row>
    <row r="26" spans="1:10" s="1" customFormat="1" ht="14.4" hidden="1" customHeight="1">
      <c r="A26" s="13" t="s">
        <v>60</v>
      </c>
      <c r="B26" s="13" t="s">
        <v>1</v>
      </c>
      <c r="C26" s="13" t="s">
        <v>192</v>
      </c>
      <c r="D26" s="13" t="s">
        <v>61</v>
      </c>
      <c r="E26" s="14"/>
      <c r="F26" s="13" t="s">
        <v>49</v>
      </c>
      <c r="G26" s="15">
        <v>851805</v>
      </c>
      <c r="H26" s="15">
        <v>400763.3</v>
      </c>
      <c r="I26" s="16">
        <v>7615.26</v>
      </c>
      <c r="J26" s="17"/>
    </row>
    <row r="27" spans="1:10" ht="13.8">
      <c r="A27" s="14" t="s">
        <v>238</v>
      </c>
      <c r="B27" s="13" t="s">
        <v>1</v>
      </c>
      <c r="C27" s="13" t="s">
        <v>192</v>
      </c>
      <c r="D27" s="13" t="s">
        <v>61</v>
      </c>
      <c r="E27" s="13"/>
      <c r="F27" s="14"/>
      <c r="G27" s="15">
        <f>G29+G30</f>
        <v>851805</v>
      </c>
      <c r="H27" s="15">
        <f>H29+H30</f>
        <v>755850.87</v>
      </c>
      <c r="I27" s="30">
        <f>H27/G27*100</f>
        <v>88.73519995773681</v>
      </c>
      <c r="J27" s="28"/>
    </row>
    <row r="28" spans="1:10" s="1" customFormat="1" ht="14.4" hidden="1" customHeight="1">
      <c r="A28" s="13" t="s">
        <v>48</v>
      </c>
      <c r="B28" s="13" t="s">
        <v>1</v>
      </c>
      <c r="C28" s="13" t="s">
        <v>192</v>
      </c>
      <c r="D28" s="13" t="s">
        <v>61</v>
      </c>
      <c r="E28" s="13" t="s">
        <v>223</v>
      </c>
      <c r="F28" s="13" t="s">
        <v>49</v>
      </c>
      <c r="G28" s="16">
        <v>654415</v>
      </c>
      <c r="H28" s="16">
        <v>306017.73</v>
      </c>
      <c r="I28" s="16">
        <v>4883.0200000000004</v>
      </c>
      <c r="J28" s="17"/>
    </row>
    <row r="29" spans="1:10" s="27" customFormat="1" ht="26.4">
      <c r="A29" s="13" t="s">
        <v>53</v>
      </c>
      <c r="B29" s="13" t="s">
        <v>1</v>
      </c>
      <c r="C29" s="13" t="s">
        <v>192</v>
      </c>
      <c r="D29" s="13" t="s">
        <v>61</v>
      </c>
      <c r="E29" s="13">
        <v>121</v>
      </c>
      <c r="F29" s="14"/>
      <c r="G29" s="15">
        <v>654415</v>
      </c>
      <c r="H29" s="15">
        <v>620236.28</v>
      </c>
      <c r="I29" s="30">
        <f t="shared" ref="I29:I30" si="2">H29/G29*100</f>
        <v>94.777210180084509</v>
      </c>
      <c r="J29" s="26"/>
    </row>
    <row r="30" spans="1:10" ht="39.6">
      <c r="A30" s="13" t="s">
        <v>54</v>
      </c>
      <c r="B30" s="13" t="s">
        <v>1</v>
      </c>
      <c r="C30" s="13" t="s">
        <v>192</v>
      </c>
      <c r="D30" s="13" t="s">
        <v>61</v>
      </c>
      <c r="E30" s="13" t="s">
        <v>224</v>
      </c>
      <c r="F30" s="14"/>
      <c r="G30" s="16">
        <v>197390</v>
      </c>
      <c r="H30" s="16">
        <v>135614.59</v>
      </c>
      <c r="I30" s="30">
        <f t="shared" si="2"/>
        <v>68.703880642383098</v>
      </c>
      <c r="J30" s="28"/>
    </row>
    <row r="31" spans="1:10" s="19" customFormat="1" ht="14.4" hidden="1" customHeight="1">
      <c r="A31" s="13" t="s">
        <v>62</v>
      </c>
      <c r="B31" s="13" t="s">
        <v>1</v>
      </c>
      <c r="C31" s="13" t="s">
        <v>192</v>
      </c>
      <c r="D31" s="13" t="s">
        <v>63</v>
      </c>
      <c r="E31" s="14"/>
      <c r="F31" s="13" t="s">
        <v>49</v>
      </c>
      <c r="G31" s="15">
        <v>1402287</v>
      </c>
      <c r="H31" s="15">
        <v>680859.84</v>
      </c>
      <c r="I31" s="15">
        <f>H31*100/G31</f>
        <v>48.55353005483186</v>
      </c>
      <c r="J31" s="18"/>
    </row>
    <row r="32" spans="1:10" ht="13.8">
      <c r="A32" s="14" t="s">
        <v>239</v>
      </c>
      <c r="B32" s="13" t="s">
        <v>1</v>
      </c>
      <c r="C32" s="13" t="s">
        <v>192</v>
      </c>
      <c r="D32" s="13" t="s">
        <v>63</v>
      </c>
      <c r="E32" s="13"/>
      <c r="F32" s="14"/>
      <c r="G32" s="15">
        <f>G34+G35</f>
        <v>1402287</v>
      </c>
      <c r="H32" s="15">
        <f>H34+H35</f>
        <v>994394.07</v>
      </c>
      <c r="I32" s="30">
        <f>H32/G32*100</f>
        <v>70.912307537615334</v>
      </c>
      <c r="J32" s="28"/>
    </row>
    <row r="33" spans="1:10" s="1" customFormat="1" ht="14.4" hidden="1" customHeight="1">
      <c r="A33" s="13" t="s">
        <v>48</v>
      </c>
      <c r="B33" s="13" t="s">
        <v>1</v>
      </c>
      <c r="C33" s="13" t="s">
        <v>192</v>
      </c>
      <c r="D33" s="13" t="s">
        <v>63</v>
      </c>
      <c r="E33" s="13" t="s">
        <v>223</v>
      </c>
      <c r="F33" s="13" t="s">
        <v>49</v>
      </c>
      <c r="G33" s="16">
        <v>1077333</v>
      </c>
      <c r="H33" s="16">
        <v>523422.54</v>
      </c>
      <c r="I33" s="15">
        <f t="shared" ref="I33" si="3">H33*100/G33</f>
        <v>48.585028027545803</v>
      </c>
      <c r="J33" s="10"/>
    </row>
    <row r="34" spans="1:10" s="27" customFormat="1" ht="26.4">
      <c r="A34" s="13" t="s">
        <v>53</v>
      </c>
      <c r="B34" s="13" t="s">
        <v>1</v>
      </c>
      <c r="C34" s="13" t="s">
        <v>192</v>
      </c>
      <c r="D34" s="13" t="s">
        <v>63</v>
      </c>
      <c r="E34" s="13">
        <v>121</v>
      </c>
      <c r="F34" s="14"/>
      <c r="G34" s="15">
        <v>1077333</v>
      </c>
      <c r="H34" s="15">
        <v>789378.84</v>
      </c>
      <c r="I34" s="30">
        <f t="shared" ref="I34:I35" si="4">H34/G34*100</f>
        <v>73.27157341323435</v>
      </c>
      <c r="J34" s="26"/>
    </row>
    <row r="35" spans="1:10" ht="39.6">
      <c r="A35" s="13" t="s">
        <v>54</v>
      </c>
      <c r="B35" s="13" t="s">
        <v>1</v>
      </c>
      <c r="C35" s="13" t="s">
        <v>192</v>
      </c>
      <c r="D35" s="13" t="s">
        <v>63</v>
      </c>
      <c r="E35" s="13">
        <v>129</v>
      </c>
      <c r="F35" s="14"/>
      <c r="G35" s="16">
        <v>324954</v>
      </c>
      <c r="H35" s="16">
        <v>205015.23</v>
      </c>
      <c r="I35" s="30">
        <f t="shared" si="4"/>
        <v>63.090538968592483</v>
      </c>
      <c r="J35" s="28"/>
    </row>
    <row r="36" spans="1:10" s="19" customFormat="1" ht="14.4" hidden="1" customHeight="1">
      <c r="A36" s="13" t="s">
        <v>64</v>
      </c>
      <c r="B36" s="13" t="s">
        <v>1</v>
      </c>
      <c r="C36" s="13" t="s">
        <v>192</v>
      </c>
      <c r="D36" s="13" t="s">
        <v>65</v>
      </c>
      <c r="E36" s="14"/>
      <c r="F36" s="13" t="s">
        <v>49</v>
      </c>
      <c r="G36" s="15">
        <v>549545</v>
      </c>
      <c r="H36" s="15">
        <v>333506.59999999998</v>
      </c>
      <c r="I36" s="15">
        <f>H36*100/G36</f>
        <v>60.687768972513616</v>
      </c>
      <c r="J36" s="18"/>
    </row>
    <row r="37" spans="1:10" ht="13.8">
      <c r="A37" s="14" t="s">
        <v>240</v>
      </c>
      <c r="B37" s="13" t="s">
        <v>1</v>
      </c>
      <c r="C37" s="13" t="s">
        <v>192</v>
      </c>
      <c r="D37" s="13" t="s">
        <v>65</v>
      </c>
      <c r="E37" s="13"/>
      <c r="F37" s="14"/>
      <c r="G37" s="15">
        <f>G39+G40</f>
        <v>549545</v>
      </c>
      <c r="H37" s="15">
        <f>H39+H40</f>
        <v>384535.07</v>
      </c>
      <c r="I37" s="30">
        <f>H37/G37*100</f>
        <v>69.973354320392318</v>
      </c>
      <c r="J37" s="28"/>
    </row>
    <row r="38" spans="1:10" s="1" customFormat="1" ht="14.4" hidden="1" customHeight="1">
      <c r="A38" s="13" t="s">
        <v>48</v>
      </c>
      <c r="B38" s="13" t="s">
        <v>1</v>
      </c>
      <c r="C38" s="13" t="s">
        <v>192</v>
      </c>
      <c r="D38" s="13" t="s">
        <v>65</v>
      </c>
      <c r="E38" s="13" t="s">
        <v>223</v>
      </c>
      <c r="F38" s="13" t="s">
        <v>49</v>
      </c>
      <c r="G38" s="16">
        <v>422198</v>
      </c>
      <c r="H38" s="16">
        <v>255792.89</v>
      </c>
      <c r="I38" s="15">
        <f t="shared" ref="I38" si="5">H38*100/G38</f>
        <v>60.58600230223734</v>
      </c>
      <c r="J38" s="10"/>
    </row>
    <row r="39" spans="1:10" s="27" customFormat="1" ht="26.4">
      <c r="A39" s="13" t="s">
        <v>53</v>
      </c>
      <c r="B39" s="13" t="s">
        <v>1</v>
      </c>
      <c r="C39" s="13" t="s">
        <v>192</v>
      </c>
      <c r="D39" s="13" t="s">
        <v>65</v>
      </c>
      <c r="E39" s="13">
        <v>121</v>
      </c>
      <c r="F39" s="14"/>
      <c r="G39" s="15">
        <v>422198</v>
      </c>
      <c r="H39" s="15">
        <v>295341.3</v>
      </c>
      <c r="I39" s="30">
        <f t="shared" ref="I39:I40" si="6">H39/G39*100</f>
        <v>69.953268371711857</v>
      </c>
      <c r="J39" s="26"/>
    </row>
    <row r="40" spans="1:10" ht="39.6">
      <c r="A40" s="13" t="s">
        <v>54</v>
      </c>
      <c r="B40" s="13" t="s">
        <v>1</v>
      </c>
      <c r="C40" s="13" t="s">
        <v>192</v>
      </c>
      <c r="D40" s="13" t="s">
        <v>65</v>
      </c>
      <c r="E40" s="13" t="s">
        <v>224</v>
      </c>
      <c r="F40" s="14"/>
      <c r="G40" s="16">
        <v>127347</v>
      </c>
      <c r="H40" s="16">
        <v>89193.77</v>
      </c>
      <c r="I40" s="30">
        <f t="shared" si="6"/>
        <v>70.039945974384949</v>
      </c>
      <c r="J40" s="28"/>
    </row>
    <row r="41" spans="1:10" s="19" customFormat="1" ht="14.4" hidden="1" customHeight="1">
      <c r="A41" s="13" t="s">
        <v>66</v>
      </c>
      <c r="B41" s="13" t="s">
        <v>1</v>
      </c>
      <c r="C41" s="13" t="s">
        <v>193</v>
      </c>
      <c r="D41" s="14"/>
      <c r="E41" s="14"/>
      <c r="F41" s="13" t="s">
        <v>49</v>
      </c>
      <c r="G41" s="15">
        <v>11000</v>
      </c>
      <c r="H41" s="15">
        <v>0</v>
      </c>
      <c r="I41" s="15">
        <f>H41*100/G41</f>
        <v>0</v>
      </c>
      <c r="J41" s="18"/>
    </row>
    <row r="42" spans="1:10" ht="13.8">
      <c r="A42" s="93" t="s">
        <v>67</v>
      </c>
      <c r="B42" s="93" t="s">
        <v>1</v>
      </c>
      <c r="C42" s="93" t="s">
        <v>193</v>
      </c>
      <c r="D42" s="93" t="s">
        <v>68</v>
      </c>
      <c r="E42" s="94"/>
      <c r="F42" s="14"/>
      <c r="G42" s="95">
        <v>11000</v>
      </c>
      <c r="H42" s="95">
        <v>0</v>
      </c>
      <c r="I42" s="39">
        <f>H42/G42*100</f>
        <v>0</v>
      </c>
      <c r="J42" s="28"/>
    </row>
    <row r="43" spans="1:10" s="1" customFormat="1" ht="14.4" hidden="1" customHeight="1">
      <c r="A43" s="13" t="s">
        <v>69</v>
      </c>
      <c r="B43" s="13" t="s">
        <v>1</v>
      </c>
      <c r="C43" s="13" t="s">
        <v>193</v>
      </c>
      <c r="D43" s="13" t="s">
        <v>68</v>
      </c>
      <c r="E43" s="13" t="s">
        <v>225</v>
      </c>
      <c r="F43" s="13" t="s">
        <v>49</v>
      </c>
      <c r="G43" s="15">
        <v>11000</v>
      </c>
      <c r="H43" s="15">
        <v>0</v>
      </c>
      <c r="I43" s="15">
        <f t="shared" ref="I43" si="7">H43*100/G43</f>
        <v>0</v>
      </c>
      <c r="J43" s="10"/>
    </row>
    <row r="44" spans="1:10" s="27" customFormat="1" ht="13.8">
      <c r="A44" s="13" t="s">
        <v>48</v>
      </c>
      <c r="B44" s="13" t="s">
        <v>1</v>
      </c>
      <c r="C44" s="13" t="s">
        <v>193</v>
      </c>
      <c r="D44" s="13" t="s">
        <v>68</v>
      </c>
      <c r="E44" s="13" t="s">
        <v>225</v>
      </c>
      <c r="F44" s="14"/>
      <c r="G44" s="16">
        <v>11000</v>
      </c>
      <c r="H44" s="16">
        <v>0</v>
      </c>
      <c r="I44" s="44">
        <f t="shared" ref="I44:I46" si="8">H44/G44*100</f>
        <v>0</v>
      </c>
      <c r="J44" s="26"/>
    </row>
    <row r="45" spans="1:10" ht="13.8">
      <c r="A45" s="93" t="s">
        <v>70</v>
      </c>
      <c r="B45" s="93" t="s">
        <v>1</v>
      </c>
      <c r="C45" s="93" t="s">
        <v>194</v>
      </c>
      <c r="D45" s="94"/>
      <c r="E45" s="94"/>
      <c r="F45" s="14"/>
      <c r="G45" s="95">
        <f>G46</f>
        <v>225816</v>
      </c>
      <c r="H45" s="95">
        <f>H46</f>
        <v>100655.5</v>
      </c>
      <c r="I45" s="39">
        <f t="shared" si="8"/>
        <v>44.574122294257272</v>
      </c>
      <c r="J45" s="28"/>
    </row>
    <row r="46" spans="1:10" s="27" customFormat="1" ht="26.4">
      <c r="A46" s="13" t="s">
        <v>71</v>
      </c>
      <c r="B46" s="13" t="s">
        <v>1</v>
      </c>
      <c r="C46" s="13" t="s">
        <v>194</v>
      </c>
      <c r="D46" s="13" t="s">
        <v>72</v>
      </c>
      <c r="E46" s="14"/>
      <c r="F46" s="14"/>
      <c r="G46" s="15">
        <f>G48+G49</f>
        <v>225816</v>
      </c>
      <c r="H46" s="15">
        <f>H48+H49</f>
        <v>100655.5</v>
      </c>
      <c r="I46" s="30">
        <f t="shared" si="8"/>
        <v>44.574122294257272</v>
      </c>
      <c r="J46" s="26"/>
    </row>
    <row r="47" spans="1:10" s="1" customFormat="1" ht="14.4" hidden="1" customHeight="1">
      <c r="A47" s="13" t="s">
        <v>55</v>
      </c>
      <c r="B47" s="13" t="s">
        <v>1</v>
      </c>
      <c r="C47" s="13" t="s">
        <v>194</v>
      </c>
      <c r="D47" s="13" t="s">
        <v>72</v>
      </c>
      <c r="E47" s="13" t="s">
        <v>205</v>
      </c>
      <c r="F47" s="13" t="s">
        <v>49</v>
      </c>
      <c r="G47" s="15">
        <v>100000</v>
      </c>
      <c r="H47" s="15">
        <v>50470</v>
      </c>
      <c r="I47" s="16">
        <v>9800</v>
      </c>
      <c r="J47" s="17"/>
    </row>
    <row r="48" spans="1:10" ht="13.8">
      <c r="A48" s="13" t="s">
        <v>48</v>
      </c>
      <c r="B48" s="13" t="s">
        <v>1</v>
      </c>
      <c r="C48" s="13" t="s">
        <v>194</v>
      </c>
      <c r="D48" s="13" t="s">
        <v>72</v>
      </c>
      <c r="E48" s="13" t="s">
        <v>205</v>
      </c>
      <c r="F48" s="14"/>
      <c r="G48" s="16">
        <v>222500</v>
      </c>
      <c r="H48" s="16">
        <v>97339.5</v>
      </c>
      <c r="I48" s="30">
        <f t="shared" ref="I48:I49" si="9">H48/G48*100</f>
        <v>43.748089887640454</v>
      </c>
      <c r="J48" s="20"/>
    </row>
    <row r="49" spans="1:10" s="27" customFormat="1" ht="13.8">
      <c r="A49" s="13" t="s">
        <v>59</v>
      </c>
      <c r="B49" s="13" t="s">
        <v>1</v>
      </c>
      <c r="C49" s="13" t="s">
        <v>194</v>
      </c>
      <c r="D49" s="13" t="s">
        <v>72</v>
      </c>
      <c r="E49" s="13" t="s">
        <v>222</v>
      </c>
      <c r="F49" s="14"/>
      <c r="G49" s="15">
        <v>3316</v>
      </c>
      <c r="H49" s="15">
        <v>3316</v>
      </c>
      <c r="I49" s="30">
        <f t="shared" si="9"/>
        <v>100</v>
      </c>
      <c r="J49" s="26"/>
    </row>
    <row r="50" spans="1:10" s="1" customFormat="1" ht="14.4" hidden="1" customHeight="1">
      <c r="A50" s="13" t="s">
        <v>48</v>
      </c>
      <c r="B50" s="13" t="s">
        <v>1</v>
      </c>
      <c r="C50" s="13" t="s">
        <v>194</v>
      </c>
      <c r="D50" s="13" t="s">
        <v>72</v>
      </c>
      <c r="E50" s="13" t="s">
        <v>222</v>
      </c>
      <c r="F50" s="13" t="s">
        <v>49</v>
      </c>
      <c r="G50" s="16">
        <v>3316</v>
      </c>
      <c r="H50" s="16">
        <v>3316</v>
      </c>
      <c r="I50" s="16">
        <v>122012.77</v>
      </c>
      <c r="J50" s="17"/>
    </row>
    <row r="51" spans="1:10" s="1" customFormat="1" ht="14.4" hidden="1" customHeight="1">
      <c r="A51" s="13" t="s">
        <v>73</v>
      </c>
      <c r="B51" s="13" t="s">
        <v>1</v>
      </c>
      <c r="C51" s="13" t="s">
        <v>195</v>
      </c>
      <c r="D51" s="14"/>
      <c r="E51" s="14"/>
      <c r="F51" s="13" t="s">
        <v>56</v>
      </c>
      <c r="G51" s="15">
        <v>108300</v>
      </c>
      <c r="H51" s="15">
        <v>40307.97</v>
      </c>
      <c r="I51" s="15">
        <f t="shared" ref="I51:I53" si="10">H51*100/G51</f>
        <v>37.218808864265931</v>
      </c>
      <c r="J51" s="10"/>
    </row>
    <row r="52" spans="1:10" ht="13.8">
      <c r="A52" s="93" t="s">
        <v>230</v>
      </c>
      <c r="B52" s="93" t="s">
        <v>1</v>
      </c>
      <c r="C52" s="93" t="s">
        <v>195</v>
      </c>
      <c r="D52" s="93"/>
      <c r="E52" s="94"/>
      <c r="F52" s="14"/>
      <c r="G52" s="95">
        <v>108300</v>
      </c>
      <c r="H52" s="95">
        <f>H54</f>
        <v>70386.459999999992</v>
      </c>
      <c r="I52" s="39">
        <f t="shared" ref="I52" si="11">H52/G52*100</f>
        <v>64.992114496768224</v>
      </c>
      <c r="J52" s="20"/>
    </row>
    <row r="53" spans="1:10" s="19" customFormat="1" ht="14.4" hidden="1" customHeight="1">
      <c r="A53" s="13" t="s">
        <v>53</v>
      </c>
      <c r="B53" s="13" t="s">
        <v>1</v>
      </c>
      <c r="C53" s="13" t="s">
        <v>195</v>
      </c>
      <c r="D53" s="13" t="s">
        <v>74</v>
      </c>
      <c r="E53" s="13" t="s">
        <v>223</v>
      </c>
      <c r="F53" s="13" t="s">
        <v>49</v>
      </c>
      <c r="G53" s="15">
        <v>63270</v>
      </c>
      <c r="H53" s="15">
        <v>30958.5</v>
      </c>
      <c r="I53" s="15">
        <f t="shared" si="10"/>
        <v>48.930772878141298</v>
      </c>
      <c r="J53" s="18"/>
    </row>
    <row r="54" spans="1:10" s="19" customFormat="1" ht="14.4" customHeight="1">
      <c r="A54" s="13" t="s">
        <v>73</v>
      </c>
      <c r="B54" s="13" t="s">
        <v>1</v>
      </c>
      <c r="C54" s="13" t="s">
        <v>195</v>
      </c>
      <c r="D54" s="13" t="s">
        <v>74</v>
      </c>
      <c r="E54" s="13"/>
      <c r="F54" s="13"/>
      <c r="G54" s="15">
        <f>G55</f>
        <v>108300</v>
      </c>
      <c r="H54" s="15">
        <f>H55</f>
        <v>70386.459999999992</v>
      </c>
      <c r="I54" s="30">
        <f t="shared" ref="I54:I56" si="12">H54/G54*100</f>
        <v>64.992114496768224</v>
      </c>
      <c r="J54" s="18"/>
    </row>
    <row r="55" spans="1:10" s="19" customFormat="1" ht="14.4" customHeight="1">
      <c r="A55" s="13" t="s">
        <v>241</v>
      </c>
      <c r="B55" s="13" t="s">
        <v>1</v>
      </c>
      <c r="C55" s="13" t="s">
        <v>195</v>
      </c>
      <c r="D55" s="13" t="s">
        <v>74</v>
      </c>
      <c r="E55" s="13"/>
      <c r="F55" s="13"/>
      <c r="G55" s="15">
        <f>G56+G57+G58</f>
        <v>108300</v>
      </c>
      <c r="H55" s="15">
        <f>H56+H57+H58</f>
        <v>70386.459999999992</v>
      </c>
      <c r="I55" s="30">
        <f t="shared" si="12"/>
        <v>64.992114496768224</v>
      </c>
      <c r="J55" s="18"/>
    </row>
    <row r="56" spans="1:10" s="19" customFormat="1" ht="14.4" customHeight="1">
      <c r="A56" s="13" t="s">
        <v>53</v>
      </c>
      <c r="B56" s="13" t="s">
        <v>1</v>
      </c>
      <c r="C56" s="13" t="s">
        <v>195</v>
      </c>
      <c r="D56" s="13" t="s">
        <v>74</v>
      </c>
      <c r="E56" s="13">
        <v>121</v>
      </c>
      <c r="F56" s="13"/>
      <c r="G56" s="15">
        <v>63270</v>
      </c>
      <c r="H56" s="15">
        <v>50598.11</v>
      </c>
      <c r="I56" s="30">
        <f t="shared" si="12"/>
        <v>79.971724355934882</v>
      </c>
      <c r="J56" s="18"/>
    </row>
    <row r="57" spans="1:10" s="19" customFormat="1" ht="39.6">
      <c r="A57" s="13" t="s">
        <v>54</v>
      </c>
      <c r="B57" s="13" t="s">
        <v>1</v>
      </c>
      <c r="C57" s="13" t="s">
        <v>195</v>
      </c>
      <c r="D57" s="13" t="s">
        <v>74</v>
      </c>
      <c r="E57" s="13" t="s">
        <v>224</v>
      </c>
      <c r="F57" s="25"/>
      <c r="G57" s="15">
        <v>19108</v>
      </c>
      <c r="H57" s="15">
        <v>14788.35</v>
      </c>
      <c r="I57" s="40">
        <f>H57/G57*100</f>
        <v>77.393500104668206</v>
      </c>
      <c r="J57" s="18"/>
    </row>
    <row r="58" spans="1:10" s="27" customFormat="1" ht="13.8">
      <c r="A58" s="13" t="s">
        <v>55</v>
      </c>
      <c r="B58" s="13" t="s">
        <v>1</v>
      </c>
      <c r="C58" s="13" t="s">
        <v>195</v>
      </c>
      <c r="D58" s="13" t="s">
        <v>74</v>
      </c>
      <c r="E58" s="13">
        <v>240</v>
      </c>
      <c r="F58" s="14"/>
      <c r="G58" s="15">
        <v>25922</v>
      </c>
      <c r="H58" s="15">
        <v>5000</v>
      </c>
      <c r="I58" s="30">
        <f t="shared" ref="I58" si="13">H58/G58*100</f>
        <v>19.288635136177763</v>
      </c>
      <c r="J58" s="26"/>
    </row>
    <row r="59" spans="1:10" s="1" customFormat="1" ht="39.6" hidden="1" customHeight="1">
      <c r="A59" s="13" t="s">
        <v>48</v>
      </c>
      <c r="B59" s="13" t="s">
        <v>1</v>
      </c>
      <c r="C59" s="13" t="s">
        <v>195</v>
      </c>
      <c r="D59" s="13" t="s">
        <v>74</v>
      </c>
      <c r="E59" s="13" t="s">
        <v>205</v>
      </c>
      <c r="F59" s="13" t="s">
        <v>120</v>
      </c>
      <c r="G59" s="16">
        <v>25922</v>
      </c>
      <c r="H59" s="16">
        <v>0</v>
      </c>
      <c r="I59" s="16">
        <v>37507.129999999997</v>
      </c>
      <c r="J59" s="17"/>
    </row>
    <row r="60" spans="1:10" s="1" customFormat="1" ht="39.6" customHeight="1">
      <c r="A60" s="96" t="s">
        <v>231</v>
      </c>
      <c r="B60" s="96" t="s">
        <v>1</v>
      </c>
      <c r="C60" s="96" t="s">
        <v>196</v>
      </c>
      <c r="D60" s="96"/>
      <c r="E60" s="96"/>
      <c r="F60" s="13"/>
      <c r="G60" s="97">
        <f>G61</f>
        <v>721725</v>
      </c>
      <c r="H60" s="97">
        <f>H61</f>
        <v>458498.76</v>
      </c>
      <c r="I60" s="97">
        <f>H60/G60*100</f>
        <v>63.528180401122313</v>
      </c>
      <c r="J60" s="17"/>
    </row>
    <row r="61" spans="1:10" ht="13.8">
      <c r="A61" s="13" t="s">
        <v>75</v>
      </c>
      <c r="B61" s="13" t="s">
        <v>1</v>
      </c>
      <c r="C61" s="13" t="s">
        <v>196</v>
      </c>
      <c r="D61" s="13" t="s">
        <v>273</v>
      </c>
      <c r="E61" s="14"/>
      <c r="F61" s="14"/>
      <c r="G61" s="15">
        <f>G63+G65+G68</f>
        <v>721725</v>
      </c>
      <c r="H61" s="15">
        <f>H63+H65+H68</f>
        <v>458498.76</v>
      </c>
      <c r="I61" s="30">
        <f>H61/G61*100</f>
        <v>63.528180401122313</v>
      </c>
      <c r="J61" s="28"/>
    </row>
    <row r="62" spans="1:10" s="1" customFormat="1" ht="39.6" hidden="1" customHeight="1">
      <c r="A62" s="13" t="s">
        <v>76</v>
      </c>
      <c r="B62" s="13" t="s">
        <v>1</v>
      </c>
      <c r="C62" s="13" t="s">
        <v>196</v>
      </c>
      <c r="D62" s="13" t="s">
        <v>77</v>
      </c>
      <c r="E62" s="14"/>
      <c r="F62" s="13" t="s">
        <v>120</v>
      </c>
      <c r="G62" s="15">
        <v>270725</v>
      </c>
      <c r="H62" s="15">
        <v>170000</v>
      </c>
      <c r="I62" s="16">
        <v>11328.23</v>
      </c>
      <c r="J62" s="17"/>
    </row>
    <row r="63" spans="1:10" s="1" customFormat="1">
      <c r="A63" s="13" t="s">
        <v>55</v>
      </c>
      <c r="B63" s="13" t="s">
        <v>1</v>
      </c>
      <c r="C63" s="13" t="s">
        <v>196</v>
      </c>
      <c r="D63" s="13" t="s">
        <v>77</v>
      </c>
      <c r="E63" s="13" t="s">
        <v>205</v>
      </c>
      <c r="F63" s="13"/>
      <c r="G63" s="15">
        <v>370725</v>
      </c>
      <c r="H63" s="15">
        <v>170000</v>
      </c>
      <c r="I63" s="30">
        <f t="shared" ref="I63:I66" si="14">H63/G63*100</f>
        <v>45.85609279115247</v>
      </c>
      <c r="J63" s="17"/>
    </row>
    <row r="64" spans="1:10" s="1" customFormat="1" hidden="1">
      <c r="A64" s="13" t="s">
        <v>48</v>
      </c>
      <c r="B64" s="13" t="s">
        <v>1</v>
      </c>
      <c r="C64" s="13" t="s">
        <v>196</v>
      </c>
      <c r="D64" s="13" t="s">
        <v>77</v>
      </c>
      <c r="E64" s="13" t="s">
        <v>205</v>
      </c>
      <c r="F64" s="13"/>
      <c r="G64" s="16">
        <v>270725</v>
      </c>
      <c r="H64" s="16">
        <v>170000</v>
      </c>
      <c r="I64" s="40">
        <f t="shared" si="14"/>
        <v>62.794348508634222</v>
      </c>
      <c r="J64" s="17"/>
    </row>
    <row r="65" spans="1:10" s="27" customFormat="1" ht="13.8">
      <c r="A65" s="13" t="s">
        <v>78</v>
      </c>
      <c r="B65" s="13" t="s">
        <v>1</v>
      </c>
      <c r="C65" s="13" t="s">
        <v>196</v>
      </c>
      <c r="D65" s="13" t="s">
        <v>79</v>
      </c>
      <c r="E65" s="14"/>
      <c r="F65" s="14"/>
      <c r="G65" s="15">
        <v>317000</v>
      </c>
      <c r="H65" s="15">
        <f>H66</f>
        <v>254498.76</v>
      </c>
      <c r="I65" s="45">
        <f t="shared" si="14"/>
        <v>80.283520504731868</v>
      </c>
      <c r="J65" s="26"/>
    </row>
    <row r="66" spans="1:10" ht="13.8">
      <c r="A66" s="13" t="s">
        <v>55</v>
      </c>
      <c r="B66" s="13" t="s">
        <v>1</v>
      </c>
      <c r="C66" s="13" t="s">
        <v>196</v>
      </c>
      <c r="D66" s="13" t="s">
        <v>79</v>
      </c>
      <c r="E66" s="13" t="s">
        <v>205</v>
      </c>
      <c r="F66" s="14"/>
      <c r="G66" s="15">
        <v>317000</v>
      </c>
      <c r="H66" s="15">
        <v>254498.76</v>
      </c>
      <c r="I66" s="30">
        <f t="shared" si="14"/>
        <v>80.283520504731868</v>
      </c>
      <c r="J66" s="28"/>
    </row>
    <row r="67" spans="1:10" s="1" customFormat="1" ht="14.4" hidden="1" customHeight="1">
      <c r="A67" s="13" t="s">
        <v>48</v>
      </c>
      <c r="B67" s="13" t="s">
        <v>1</v>
      </c>
      <c r="C67" s="13" t="s">
        <v>196</v>
      </c>
      <c r="D67" s="13" t="s">
        <v>79</v>
      </c>
      <c r="E67" s="13" t="s">
        <v>205</v>
      </c>
      <c r="F67" s="13" t="s">
        <v>49</v>
      </c>
      <c r="G67" s="16">
        <v>29298</v>
      </c>
      <c r="H67" s="16">
        <v>29298</v>
      </c>
      <c r="I67" s="16">
        <v>160000</v>
      </c>
      <c r="J67" s="17"/>
    </row>
    <row r="68" spans="1:10" ht="26.4">
      <c r="A68" s="13" t="s">
        <v>209</v>
      </c>
      <c r="B68" s="13" t="s">
        <v>1</v>
      </c>
      <c r="C68" s="13" t="s">
        <v>196</v>
      </c>
      <c r="D68" s="13" t="s">
        <v>210</v>
      </c>
      <c r="E68" s="14"/>
      <c r="F68" s="14"/>
      <c r="G68" s="15">
        <f>G69</f>
        <v>34000</v>
      </c>
      <c r="H68" s="15">
        <f>H69</f>
        <v>34000</v>
      </c>
      <c r="I68" s="30">
        <f t="shared" ref="I68:I69" si="15">H68/G68*100</f>
        <v>100</v>
      </c>
      <c r="J68" s="20"/>
    </row>
    <row r="69" spans="1:10" ht="13.8">
      <c r="A69" s="13" t="s">
        <v>55</v>
      </c>
      <c r="B69" s="13" t="s">
        <v>1</v>
      </c>
      <c r="C69" s="13" t="s">
        <v>196</v>
      </c>
      <c r="D69" s="13" t="s">
        <v>210</v>
      </c>
      <c r="E69" s="13" t="s">
        <v>205</v>
      </c>
      <c r="F69" s="14"/>
      <c r="G69" s="15">
        <v>34000</v>
      </c>
      <c r="H69" s="15">
        <v>34000</v>
      </c>
      <c r="I69" s="30">
        <f t="shared" si="15"/>
        <v>100</v>
      </c>
      <c r="J69" s="20"/>
    </row>
    <row r="70" spans="1:10" s="19" customFormat="1" ht="14.4" hidden="1" customHeight="1">
      <c r="A70" s="13" t="s">
        <v>48</v>
      </c>
      <c r="B70" s="13" t="s">
        <v>1</v>
      </c>
      <c r="C70" s="13" t="s">
        <v>196</v>
      </c>
      <c r="D70" s="13" t="s">
        <v>210</v>
      </c>
      <c r="E70" s="13" t="s">
        <v>205</v>
      </c>
      <c r="F70" s="13" t="s">
        <v>49</v>
      </c>
      <c r="G70" s="16">
        <v>34000</v>
      </c>
      <c r="H70" s="16">
        <v>0</v>
      </c>
      <c r="I70" s="15">
        <f t="shared" ref="I70" si="16">H70*100/G70</f>
        <v>0</v>
      </c>
      <c r="J70" s="18"/>
    </row>
    <row r="71" spans="1:10" s="19" customFormat="1" ht="14.4" customHeight="1">
      <c r="A71" s="96" t="s">
        <v>232</v>
      </c>
      <c r="B71" s="96" t="s">
        <v>1</v>
      </c>
      <c r="C71" s="96" t="s">
        <v>197</v>
      </c>
      <c r="D71" s="96"/>
      <c r="E71" s="96"/>
      <c r="F71" s="13"/>
      <c r="G71" s="97">
        <f>G72+G83</f>
        <v>2835947.55</v>
      </c>
      <c r="H71" s="97">
        <f>H72</f>
        <v>1943767.56</v>
      </c>
      <c r="I71" s="98">
        <f>H71/G71*100</f>
        <v>68.540321205869986</v>
      </c>
      <c r="J71" s="18"/>
    </row>
    <row r="72" spans="1:10" s="19" customFormat="1" ht="14.4" customHeight="1">
      <c r="A72" s="13" t="s">
        <v>80</v>
      </c>
      <c r="B72" s="13" t="s">
        <v>1</v>
      </c>
      <c r="C72" s="13" t="s">
        <v>197</v>
      </c>
      <c r="D72" s="14"/>
      <c r="E72" s="14"/>
      <c r="F72" s="13"/>
      <c r="G72" s="15">
        <v>2740947.55</v>
      </c>
      <c r="H72" s="15">
        <f>H73+H76+H79</f>
        <v>1943767.56</v>
      </c>
      <c r="I72" s="40">
        <f>H72/G72*100</f>
        <v>70.915897679253305</v>
      </c>
      <c r="J72" s="18"/>
    </row>
    <row r="73" spans="1:10" s="19" customFormat="1" ht="26.4">
      <c r="A73" s="13" t="s">
        <v>81</v>
      </c>
      <c r="B73" s="13" t="s">
        <v>1</v>
      </c>
      <c r="C73" s="13" t="s">
        <v>197</v>
      </c>
      <c r="D73" s="13" t="s">
        <v>82</v>
      </c>
      <c r="E73" s="14"/>
      <c r="F73" s="13"/>
      <c r="G73" s="15">
        <v>577500</v>
      </c>
      <c r="H73" s="15">
        <v>418950</v>
      </c>
      <c r="I73" s="30">
        <f t="shared" ref="I73:I79" si="17">H73/G73*100</f>
        <v>72.545454545454547</v>
      </c>
      <c r="J73" s="18"/>
    </row>
    <row r="74" spans="1:10" ht="13.8">
      <c r="A74" s="13" t="s">
        <v>55</v>
      </c>
      <c r="B74" s="13" t="s">
        <v>1</v>
      </c>
      <c r="C74" s="13" t="s">
        <v>197</v>
      </c>
      <c r="D74" s="13" t="s">
        <v>82</v>
      </c>
      <c r="E74" s="13" t="s">
        <v>205</v>
      </c>
      <c r="F74" s="14"/>
      <c r="G74" s="15">
        <v>577500</v>
      </c>
      <c r="H74" s="15">
        <v>418950</v>
      </c>
      <c r="I74" s="30">
        <f t="shared" si="17"/>
        <v>72.545454545454547</v>
      </c>
      <c r="J74" s="28"/>
    </row>
    <row r="75" spans="1:10" s="27" customFormat="1" ht="13.8" hidden="1">
      <c r="A75" s="13" t="s">
        <v>48</v>
      </c>
      <c r="B75" s="13" t="s">
        <v>1</v>
      </c>
      <c r="C75" s="13" t="s">
        <v>197</v>
      </c>
      <c r="D75" s="13" t="s">
        <v>82</v>
      </c>
      <c r="E75" s="13" t="s">
        <v>205</v>
      </c>
      <c r="F75" s="14"/>
      <c r="G75" s="16">
        <v>577500</v>
      </c>
      <c r="H75" s="16">
        <v>418950</v>
      </c>
      <c r="I75" s="33">
        <f t="shared" si="17"/>
        <v>72.545454545454547</v>
      </c>
      <c r="J75" s="26"/>
    </row>
    <row r="76" spans="1:10" ht="26.4">
      <c r="A76" s="13" t="s">
        <v>211</v>
      </c>
      <c r="B76" s="13" t="s">
        <v>1</v>
      </c>
      <c r="C76" s="13" t="s">
        <v>197</v>
      </c>
      <c r="D76" s="13" t="s">
        <v>212</v>
      </c>
      <c r="E76" s="14"/>
      <c r="F76" s="14"/>
      <c r="G76" s="15">
        <v>129800</v>
      </c>
      <c r="H76" s="15">
        <f>H78</f>
        <v>74800</v>
      </c>
      <c r="I76" s="33">
        <f t="shared" si="17"/>
        <v>57.627118644067799</v>
      </c>
      <c r="J76" s="28"/>
    </row>
    <row r="77" spans="1:10" s="19" customFormat="1" ht="14.4" hidden="1" customHeight="1">
      <c r="A77" s="13" t="s">
        <v>55</v>
      </c>
      <c r="B77" s="13" t="s">
        <v>1</v>
      </c>
      <c r="C77" s="13" t="s">
        <v>197</v>
      </c>
      <c r="D77" s="13" t="s">
        <v>212</v>
      </c>
      <c r="E77" s="13" t="s">
        <v>205</v>
      </c>
      <c r="F77" s="13" t="s">
        <v>83</v>
      </c>
      <c r="G77" s="15">
        <v>129800</v>
      </c>
      <c r="H77" s="15">
        <v>41800</v>
      </c>
      <c r="I77" s="15">
        <f>H77*100/G77</f>
        <v>32.203389830508478</v>
      </c>
      <c r="J77" s="18"/>
    </row>
    <row r="78" spans="1:10" s="19" customFormat="1" ht="14.4" customHeight="1">
      <c r="A78" s="13" t="s">
        <v>48</v>
      </c>
      <c r="B78" s="13" t="s">
        <v>1</v>
      </c>
      <c r="C78" s="13" t="s">
        <v>197</v>
      </c>
      <c r="D78" s="13" t="s">
        <v>212</v>
      </c>
      <c r="E78" s="13" t="s">
        <v>205</v>
      </c>
      <c r="F78" s="13"/>
      <c r="G78" s="16">
        <v>129800</v>
      </c>
      <c r="H78" s="16">
        <v>74800</v>
      </c>
      <c r="I78" s="30">
        <f t="shared" si="17"/>
        <v>57.627118644067799</v>
      </c>
      <c r="J78" s="18"/>
    </row>
    <row r="79" spans="1:10" s="19" customFormat="1" ht="14.4" customHeight="1">
      <c r="A79" s="13" t="s">
        <v>84</v>
      </c>
      <c r="B79" s="13" t="s">
        <v>1</v>
      </c>
      <c r="C79" s="13" t="s">
        <v>197</v>
      </c>
      <c r="D79" s="13" t="s">
        <v>85</v>
      </c>
      <c r="E79" s="14"/>
      <c r="F79" s="13"/>
      <c r="G79" s="15">
        <v>2033647.55</v>
      </c>
      <c r="H79" s="15">
        <f>H80</f>
        <v>1450017.56</v>
      </c>
      <c r="I79" s="33">
        <f t="shared" si="17"/>
        <v>71.301320624608721</v>
      </c>
      <c r="J79" s="18"/>
    </row>
    <row r="80" spans="1:10" ht="13.8">
      <c r="A80" s="13" t="s">
        <v>55</v>
      </c>
      <c r="B80" s="13" t="s">
        <v>1</v>
      </c>
      <c r="C80" s="13" t="s">
        <v>197</v>
      </c>
      <c r="D80" s="13" t="s">
        <v>85</v>
      </c>
      <c r="E80" s="13" t="s">
        <v>205</v>
      </c>
      <c r="F80" s="14"/>
      <c r="G80" s="15">
        <v>2033647.55</v>
      </c>
      <c r="H80" s="15">
        <v>1450017.56</v>
      </c>
      <c r="I80" s="30">
        <f t="shared" ref="I80:I81" si="18">H80/G80*100</f>
        <v>71.301320624608721</v>
      </c>
      <c r="J80" s="28"/>
    </row>
    <row r="81" spans="1:10" ht="13.8" hidden="1">
      <c r="A81" s="13" t="s">
        <v>48</v>
      </c>
      <c r="B81" s="13" t="s">
        <v>1</v>
      </c>
      <c r="C81" s="13" t="s">
        <v>197</v>
      </c>
      <c r="D81" s="13" t="s">
        <v>85</v>
      </c>
      <c r="E81" s="13" t="s">
        <v>205</v>
      </c>
      <c r="F81" s="14"/>
      <c r="G81" s="16">
        <v>2033647.55</v>
      </c>
      <c r="H81" s="16">
        <v>556024.46</v>
      </c>
      <c r="I81" s="30">
        <f t="shared" si="18"/>
        <v>27.341240127867778</v>
      </c>
      <c r="J81" s="20"/>
    </row>
    <row r="82" spans="1:10" s="1" customFormat="1" ht="14.4" hidden="1" customHeight="1">
      <c r="A82" s="13" t="s">
        <v>121</v>
      </c>
      <c r="B82" s="13" t="s">
        <v>1</v>
      </c>
      <c r="C82" s="13" t="s">
        <v>198</v>
      </c>
      <c r="D82" s="14"/>
      <c r="E82" s="14"/>
      <c r="F82" s="13" t="s">
        <v>83</v>
      </c>
      <c r="G82" s="15">
        <v>95000</v>
      </c>
      <c r="H82" s="15">
        <v>0</v>
      </c>
      <c r="I82" s="15">
        <f t="shared" ref="I82" si="19">H82*100/G82</f>
        <v>0</v>
      </c>
      <c r="J82" s="10"/>
    </row>
    <row r="83" spans="1:10" s="1" customFormat="1" ht="33.6" customHeight="1">
      <c r="A83" s="96" t="s">
        <v>122</v>
      </c>
      <c r="B83" s="96"/>
      <c r="C83" s="96" t="s">
        <v>198</v>
      </c>
      <c r="D83" s="99"/>
      <c r="E83" s="99"/>
      <c r="F83" s="13"/>
      <c r="G83" s="98">
        <f>G84</f>
        <v>95000</v>
      </c>
      <c r="H83" s="98">
        <v>0</v>
      </c>
      <c r="I83" s="98">
        <v>0</v>
      </c>
      <c r="J83" s="10"/>
    </row>
    <row r="84" spans="1:10" s="27" customFormat="1" ht="26.4">
      <c r="A84" s="13" t="s">
        <v>122</v>
      </c>
      <c r="B84" s="13" t="s">
        <v>1</v>
      </c>
      <c r="C84" s="13" t="s">
        <v>198</v>
      </c>
      <c r="D84" s="13" t="s">
        <v>123</v>
      </c>
      <c r="E84" s="14"/>
      <c r="F84" s="14"/>
      <c r="G84" s="15">
        <v>95000</v>
      </c>
      <c r="H84" s="15">
        <v>0</v>
      </c>
      <c r="I84" s="40">
        <f t="shared" ref="I84:I93" si="20">H84/G84*100</f>
        <v>0</v>
      </c>
      <c r="J84" s="26"/>
    </row>
    <row r="85" spans="1:10" ht="13.8">
      <c r="A85" s="13" t="s">
        <v>55</v>
      </c>
      <c r="B85" s="13" t="s">
        <v>1</v>
      </c>
      <c r="C85" s="13" t="s">
        <v>198</v>
      </c>
      <c r="D85" s="13" t="s">
        <v>123</v>
      </c>
      <c r="E85" s="13" t="s">
        <v>205</v>
      </c>
      <c r="F85" s="14"/>
      <c r="G85" s="15">
        <v>95000</v>
      </c>
      <c r="H85" s="15">
        <v>0</v>
      </c>
      <c r="I85" s="30">
        <f t="shared" si="20"/>
        <v>0</v>
      </c>
      <c r="J85" s="28"/>
    </row>
    <row r="86" spans="1:10" ht="13.8" hidden="1">
      <c r="A86" s="13" t="s">
        <v>48</v>
      </c>
      <c r="B86" s="13" t="s">
        <v>1</v>
      </c>
      <c r="C86" s="13" t="s">
        <v>198</v>
      </c>
      <c r="D86" s="13" t="s">
        <v>123</v>
      </c>
      <c r="E86" s="13" t="s">
        <v>205</v>
      </c>
      <c r="F86" s="14"/>
      <c r="G86" s="16">
        <v>95000</v>
      </c>
      <c r="H86" s="16">
        <v>0</v>
      </c>
      <c r="I86" s="30">
        <f t="shared" si="20"/>
        <v>0</v>
      </c>
      <c r="J86" s="20"/>
    </row>
    <row r="87" spans="1:10" s="19" customFormat="1" ht="14.4" hidden="1" customHeight="1">
      <c r="A87" s="13" t="s">
        <v>86</v>
      </c>
      <c r="B87" s="13" t="s">
        <v>1</v>
      </c>
      <c r="C87" s="13" t="s">
        <v>87</v>
      </c>
      <c r="D87" s="14"/>
      <c r="E87" s="14"/>
      <c r="F87" s="13" t="s">
        <v>83</v>
      </c>
      <c r="G87" s="15">
        <v>320000</v>
      </c>
      <c r="H87" s="15">
        <v>0</v>
      </c>
      <c r="I87" s="15">
        <f t="shared" ref="I87" si="21">H87*100/G87</f>
        <v>0</v>
      </c>
      <c r="J87" s="18"/>
    </row>
    <row r="88" spans="1:10" s="19" customFormat="1" ht="14.4" customHeight="1">
      <c r="A88" s="96" t="s">
        <v>233</v>
      </c>
      <c r="B88" s="96"/>
      <c r="C88" s="100" t="s">
        <v>275</v>
      </c>
      <c r="D88" s="99"/>
      <c r="E88" s="99"/>
      <c r="F88" s="13"/>
      <c r="G88" s="98">
        <f>G89+G93</f>
        <v>2394523.67</v>
      </c>
      <c r="H88" s="98">
        <f>H89+H93</f>
        <v>931911.99</v>
      </c>
      <c r="I88" s="98">
        <f>H88/G88*100</f>
        <v>38.918470578325923</v>
      </c>
      <c r="J88" s="18"/>
    </row>
    <row r="89" spans="1:10" s="19" customFormat="1" ht="14.4" customHeight="1">
      <c r="A89" s="101" t="s">
        <v>234</v>
      </c>
      <c r="B89" s="101"/>
      <c r="C89" s="101" t="s">
        <v>87</v>
      </c>
      <c r="D89" s="102"/>
      <c r="E89" s="102"/>
      <c r="F89" s="13"/>
      <c r="G89" s="103">
        <f>G90</f>
        <v>370000</v>
      </c>
      <c r="H89" s="103">
        <f>H90</f>
        <v>319878.56</v>
      </c>
      <c r="I89" s="103">
        <v>0</v>
      </c>
      <c r="J89" s="18"/>
    </row>
    <row r="90" spans="1:10" s="19" customFormat="1" ht="26.4" customHeight="1">
      <c r="A90" s="13" t="s">
        <v>88</v>
      </c>
      <c r="B90" s="13" t="s">
        <v>1</v>
      </c>
      <c r="C90" s="13" t="s">
        <v>87</v>
      </c>
      <c r="D90" s="13" t="s">
        <v>129</v>
      </c>
      <c r="E90" s="14"/>
      <c r="F90" s="13"/>
      <c r="G90" s="15">
        <f>G91</f>
        <v>370000</v>
      </c>
      <c r="H90" s="15">
        <f>H91</f>
        <v>319878.56</v>
      </c>
      <c r="I90" s="42">
        <f>H90/G90*100</f>
        <v>86.453664864864862</v>
      </c>
      <c r="J90" s="18"/>
    </row>
    <row r="91" spans="1:10" s="19" customFormat="1" ht="14.4" customHeight="1">
      <c r="A91" s="13" t="s">
        <v>55</v>
      </c>
      <c r="B91" s="13" t="s">
        <v>1</v>
      </c>
      <c r="C91" s="13" t="s">
        <v>87</v>
      </c>
      <c r="D91" s="13" t="s">
        <v>129</v>
      </c>
      <c r="E91" s="13" t="s">
        <v>205</v>
      </c>
      <c r="F91" s="13"/>
      <c r="G91" s="15">
        <v>370000</v>
      </c>
      <c r="H91" s="15">
        <v>319878.56</v>
      </c>
      <c r="I91" s="32">
        <f t="shared" si="20"/>
        <v>86.453664864864862</v>
      </c>
      <c r="J91" s="18"/>
    </row>
    <row r="92" spans="1:10" s="19" customFormat="1" ht="14.4" hidden="1" customHeight="1">
      <c r="A92" s="13" t="s">
        <v>48</v>
      </c>
      <c r="B92" s="13" t="s">
        <v>1</v>
      </c>
      <c r="C92" s="13" t="s">
        <v>87</v>
      </c>
      <c r="D92" s="13" t="s">
        <v>129</v>
      </c>
      <c r="E92" s="13" t="s">
        <v>205</v>
      </c>
      <c r="F92" s="13"/>
      <c r="G92" s="16">
        <v>320000</v>
      </c>
      <c r="H92" s="16">
        <v>0</v>
      </c>
      <c r="I92" s="32">
        <f t="shared" si="20"/>
        <v>0</v>
      </c>
      <c r="J92" s="18"/>
    </row>
    <row r="93" spans="1:10" s="27" customFormat="1" ht="13.8">
      <c r="A93" s="104" t="s">
        <v>89</v>
      </c>
      <c r="B93" s="104" t="s">
        <v>1</v>
      </c>
      <c r="C93" s="104" t="s">
        <v>199</v>
      </c>
      <c r="D93" s="105"/>
      <c r="E93" s="105"/>
      <c r="F93" s="13"/>
      <c r="G93" s="106">
        <f>G94+G97+G100+G103+G107+G110+G115</f>
        <v>2024523.67</v>
      </c>
      <c r="H93" s="106">
        <f>H94+H97+H100+H103+H107</f>
        <v>612033.43000000005</v>
      </c>
      <c r="I93" s="107">
        <f t="shared" si="20"/>
        <v>30.23098416033832</v>
      </c>
      <c r="J93" s="26"/>
    </row>
    <row r="94" spans="1:10" ht="13.8">
      <c r="A94" s="13" t="s">
        <v>90</v>
      </c>
      <c r="B94" s="13" t="s">
        <v>1</v>
      </c>
      <c r="C94" s="13" t="s">
        <v>199</v>
      </c>
      <c r="D94" s="13" t="s">
        <v>91</v>
      </c>
      <c r="E94" s="14"/>
      <c r="F94" s="14"/>
      <c r="G94" s="15">
        <f>G95</f>
        <v>691441.77</v>
      </c>
      <c r="H94" s="15">
        <f>H95</f>
        <v>396371.77</v>
      </c>
      <c r="I94" s="30">
        <f t="shared" ref="I94:I98" si="22">H94/G94*100</f>
        <v>57.325401385571482</v>
      </c>
      <c r="J94" s="28"/>
    </row>
    <row r="95" spans="1:10" ht="13.8">
      <c r="A95" s="13" t="s">
        <v>58</v>
      </c>
      <c r="B95" s="13" t="s">
        <v>1</v>
      </c>
      <c r="C95" s="13" t="s">
        <v>199</v>
      </c>
      <c r="D95" s="13" t="s">
        <v>91</v>
      </c>
      <c r="E95" s="13" t="s">
        <v>221</v>
      </c>
      <c r="F95" s="14"/>
      <c r="G95" s="15">
        <v>691441.77</v>
      </c>
      <c r="H95" s="15">
        <v>396371.77</v>
      </c>
      <c r="I95" s="45">
        <f t="shared" si="22"/>
        <v>57.325401385571482</v>
      </c>
      <c r="J95" s="20"/>
    </row>
    <row r="96" spans="1:10" s="1" customFormat="1" ht="14.4" hidden="1" customHeight="1">
      <c r="A96" s="13" t="s">
        <v>48</v>
      </c>
      <c r="B96" s="13" t="s">
        <v>1</v>
      </c>
      <c r="C96" s="13" t="s">
        <v>199</v>
      </c>
      <c r="D96" s="13" t="s">
        <v>91</v>
      </c>
      <c r="E96" s="13" t="s">
        <v>221</v>
      </c>
      <c r="F96" s="13" t="s">
        <v>83</v>
      </c>
      <c r="G96" s="16">
        <v>401441.77</v>
      </c>
      <c r="H96" s="16">
        <v>276367.15000000002</v>
      </c>
      <c r="I96" s="15">
        <f t="shared" ref="I96" si="23">H96*100/G96</f>
        <v>68.84364574219569</v>
      </c>
      <c r="J96" s="10"/>
    </row>
    <row r="97" spans="1:10" s="27" customFormat="1" ht="13.8">
      <c r="A97" s="13" t="s">
        <v>92</v>
      </c>
      <c r="B97" s="13" t="s">
        <v>1</v>
      </c>
      <c r="C97" s="13" t="s">
        <v>199</v>
      </c>
      <c r="D97" s="13" t="s">
        <v>93</v>
      </c>
      <c r="E97" s="14"/>
      <c r="F97" s="14"/>
      <c r="G97" s="15">
        <v>120000</v>
      </c>
      <c r="H97" s="15">
        <f>H98</f>
        <v>74790.06</v>
      </c>
      <c r="I97" s="30">
        <f t="shared" si="22"/>
        <v>62.32504999999999</v>
      </c>
      <c r="J97" s="26"/>
    </row>
    <row r="98" spans="1:10" ht="13.8">
      <c r="A98" s="13" t="s">
        <v>55</v>
      </c>
      <c r="B98" s="13" t="s">
        <v>1</v>
      </c>
      <c r="C98" s="13" t="s">
        <v>199</v>
      </c>
      <c r="D98" s="13" t="s">
        <v>93</v>
      </c>
      <c r="E98" s="13" t="s">
        <v>205</v>
      </c>
      <c r="F98" s="14"/>
      <c r="G98" s="15">
        <v>120000</v>
      </c>
      <c r="H98" s="15">
        <v>74790.06</v>
      </c>
      <c r="I98" s="31">
        <f t="shared" si="22"/>
        <v>62.32504999999999</v>
      </c>
      <c r="J98" s="28"/>
    </row>
    <row r="99" spans="1:10" s="1" customFormat="1" ht="14.4" hidden="1" customHeight="1">
      <c r="A99" s="13" t="s">
        <v>48</v>
      </c>
      <c r="B99" s="13" t="s">
        <v>1</v>
      </c>
      <c r="C99" s="13" t="s">
        <v>199</v>
      </c>
      <c r="D99" s="13" t="s">
        <v>93</v>
      </c>
      <c r="E99" s="13" t="s">
        <v>205</v>
      </c>
      <c r="F99" s="13" t="s">
        <v>49</v>
      </c>
      <c r="G99" s="16">
        <v>120000</v>
      </c>
      <c r="H99" s="16">
        <v>0</v>
      </c>
      <c r="I99" s="16">
        <v>20000</v>
      </c>
      <c r="J99" s="17"/>
    </row>
    <row r="100" spans="1:10" s="1" customFormat="1" ht="31.2" customHeight="1">
      <c r="A100" s="13" t="s">
        <v>213</v>
      </c>
      <c r="B100" s="13" t="s">
        <v>1</v>
      </c>
      <c r="C100" s="13" t="s">
        <v>199</v>
      </c>
      <c r="D100" s="13" t="s">
        <v>95</v>
      </c>
      <c r="E100" s="14"/>
      <c r="F100" s="13"/>
      <c r="G100" s="15">
        <v>90000</v>
      </c>
      <c r="H100" s="15">
        <f>H101</f>
        <v>1095</v>
      </c>
      <c r="I100" s="41">
        <f>H100/G100*100</f>
        <v>1.2166666666666666</v>
      </c>
      <c r="J100" s="17"/>
    </row>
    <row r="101" spans="1:10" s="1" customFormat="1" ht="14.4" customHeight="1">
      <c r="A101" s="13" t="s">
        <v>55</v>
      </c>
      <c r="B101" s="13" t="s">
        <v>1</v>
      </c>
      <c r="C101" s="13" t="s">
        <v>199</v>
      </c>
      <c r="D101" s="13" t="s">
        <v>95</v>
      </c>
      <c r="E101" s="13" t="s">
        <v>205</v>
      </c>
      <c r="F101" s="13"/>
      <c r="G101" s="15">
        <v>90000</v>
      </c>
      <c r="H101" s="15">
        <v>1095</v>
      </c>
      <c r="I101" s="47">
        <f>H101/G101*100</f>
        <v>1.2166666666666666</v>
      </c>
      <c r="J101" s="17"/>
    </row>
    <row r="102" spans="1:10" ht="13.8" hidden="1">
      <c r="A102" s="13" t="s">
        <v>48</v>
      </c>
      <c r="B102" s="13" t="s">
        <v>1</v>
      </c>
      <c r="C102" s="13" t="s">
        <v>199</v>
      </c>
      <c r="D102" s="13" t="s">
        <v>95</v>
      </c>
      <c r="E102" s="13" t="s">
        <v>205</v>
      </c>
      <c r="F102" s="14"/>
      <c r="G102" s="16">
        <v>90000</v>
      </c>
      <c r="H102" s="16">
        <v>0</v>
      </c>
      <c r="I102" s="33">
        <f t="shared" ref="I102:I103" si="24">H102/G102*100</f>
        <v>0</v>
      </c>
      <c r="J102" s="20"/>
    </row>
    <row r="103" spans="1:10" s="27" customFormat="1" ht="13.8">
      <c r="A103" s="13" t="s">
        <v>94</v>
      </c>
      <c r="B103" s="13" t="s">
        <v>1</v>
      </c>
      <c r="C103" s="13" t="s">
        <v>199</v>
      </c>
      <c r="D103" s="13" t="s">
        <v>96</v>
      </c>
      <c r="E103" s="14"/>
      <c r="F103" s="14"/>
      <c r="G103" s="15">
        <v>132848</v>
      </c>
      <c r="H103" s="15">
        <f>H105+H106</f>
        <v>106390</v>
      </c>
      <c r="I103" s="30">
        <f t="shared" si="24"/>
        <v>80.084005781043004</v>
      </c>
      <c r="J103" s="26"/>
    </row>
    <row r="104" spans="1:10" s="1" customFormat="1" ht="14.4" hidden="1" customHeight="1">
      <c r="A104" s="13" t="s">
        <v>55</v>
      </c>
      <c r="B104" s="13" t="s">
        <v>1</v>
      </c>
      <c r="C104" s="13" t="s">
        <v>199</v>
      </c>
      <c r="D104" s="13" t="s">
        <v>96</v>
      </c>
      <c r="E104" s="13" t="s">
        <v>205</v>
      </c>
      <c r="F104" s="13" t="s">
        <v>49</v>
      </c>
      <c r="G104" s="15">
        <v>132848</v>
      </c>
      <c r="H104" s="15">
        <v>30000</v>
      </c>
      <c r="I104" s="16">
        <v>0</v>
      </c>
      <c r="J104" s="17"/>
    </row>
    <row r="105" spans="1:10" s="1" customFormat="1">
      <c r="A105" s="13" t="s">
        <v>55</v>
      </c>
      <c r="B105" s="13" t="s">
        <v>1</v>
      </c>
      <c r="C105" s="13" t="s">
        <v>199</v>
      </c>
      <c r="D105" s="13" t="s">
        <v>96</v>
      </c>
      <c r="E105" s="13" t="s">
        <v>205</v>
      </c>
      <c r="F105" s="13"/>
      <c r="G105" s="16">
        <v>132848</v>
      </c>
      <c r="H105" s="16">
        <v>76390</v>
      </c>
      <c r="I105" s="30">
        <f t="shared" ref="I105:I111" si="25">H105/G105*100</f>
        <v>57.501806575936406</v>
      </c>
      <c r="J105" s="17"/>
    </row>
    <row r="106" spans="1:10" s="1" customFormat="1" ht="26.4">
      <c r="A106" s="14" t="s">
        <v>276</v>
      </c>
      <c r="B106" s="13" t="s">
        <v>1</v>
      </c>
      <c r="C106" s="13" t="s">
        <v>199</v>
      </c>
      <c r="D106" s="13" t="s">
        <v>96</v>
      </c>
      <c r="E106" s="13">
        <v>831</v>
      </c>
      <c r="F106" s="13"/>
      <c r="G106" s="16">
        <v>30000</v>
      </c>
      <c r="H106" s="16">
        <v>30000</v>
      </c>
      <c r="I106" s="30">
        <f t="shared" si="25"/>
        <v>100</v>
      </c>
      <c r="J106" s="17"/>
    </row>
    <row r="107" spans="1:10" s="1" customFormat="1">
      <c r="A107" s="13" t="s">
        <v>214</v>
      </c>
      <c r="B107" s="13" t="s">
        <v>1</v>
      </c>
      <c r="C107" s="13" t="s">
        <v>199</v>
      </c>
      <c r="D107" s="13" t="s">
        <v>97</v>
      </c>
      <c r="E107" s="14"/>
      <c r="F107" s="13"/>
      <c r="G107" s="15">
        <f>G108</f>
        <v>111558.23</v>
      </c>
      <c r="H107" s="15">
        <f>H108</f>
        <v>33386.6</v>
      </c>
      <c r="I107" s="30">
        <f t="shared" si="25"/>
        <v>29.927509606418102</v>
      </c>
      <c r="J107" s="17"/>
    </row>
    <row r="108" spans="1:10" ht="13.8">
      <c r="A108" s="13" t="s">
        <v>55</v>
      </c>
      <c r="B108" s="13" t="s">
        <v>1</v>
      </c>
      <c r="C108" s="13" t="s">
        <v>199</v>
      </c>
      <c r="D108" s="13" t="s">
        <v>97</v>
      </c>
      <c r="E108" s="13" t="s">
        <v>205</v>
      </c>
      <c r="F108" s="14"/>
      <c r="G108" s="15">
        <v>111558.23</v>
      </c>
      <c r="H108" s="15">
        <v>33386.6</v>
      </c>
      <c r="I108" s="30">
        <f t="shared" si="25"/>
        <v>29.927509606418102</v>
      </c>
      <c r="J108" s="28"/>
    </row>
    <row r="109" spans="1:10" ht="13.8" hidden="1">
      <c r="A109" s="13" t="s">
        <v>48</v>
      </c>
      <c r="B109" s="13" t="s">
        <v>1</v>
      </c>
      <c r="C109" s="13" t="s">
        <v>199</v>
      </c>
      <c r="D109" s="13" t="s">
        <v>97</v>
      </c>
      <c r="E109" s="13" t="s">
        <v>205</v>
      </c>
      <c r="F109" s="14"/>
      <c r="G109" s="16">
        <v>201558.23</v>
      </c>
      <c r="H109" s="16">
        <v>1138</v>
      </c>
      <c r="I109" s="30">
        <f t="shared" si="25"/>
        <v>0.56460110807680741</v>
      </c>
      <c r="J109" s="28"/>
    </row>
    <row r="110" spans="1:10" ht="13.8">
      <c r="A110" s="13" t="s">
        <v>215</v>
      </c>
      <c r="B110" s="13" t="s">
        <v>1</v>
      </c>
      <c r="C110" s="13" t="s">
        <v>199</v>
      </c>
      <c r="D110" s="13" t="s">
        <v>98</v>
      </c>
      <c r="E110" s="14"/>
      <c r="F110" s="14"/>
      <c r="G110" s="15">
        <v>80000</v>
      </c>
      <c r="H110" s="15">
        <v>0</v>
      </c>
      <c r="I110" s="30">
        <f t="shared" si="25"/>
        <v>0</v>
      </c>
      <c r="J110" s="20"/>
    </row>
    <row r="111" spans="1:10" s="27" customFormat="1" ht="13.8">
      <c r="A111" s="13" t="s">
        <v>55</v>
      </c>
      <c r="B111" s="13" t="s">
        <v>1</v>
      </c>
      <c r="C111" s="13" t="s">
        <v>199</v>
      </c>
      <c r="D111" s="13" t="s">
        <v>98</v>
      </c>
      <c r="E111" s="13" t="s">
        <v>205</v>
      </c>
      <c r="F111" s="14"/>
      <c r="G111" s="15">
        <v>80000</v>
      </c>
      <c r="H111" s="15">
        <v>0</v>
      </c>
      <c r="I111" s="30">
        <f t="shared" si="25"/>
        <v>0</v>
      </c>
      <c r="J111" s="26"/>
    </row>
    <row r="112" spans="1:10" s="1" customFormat="1" ht="14.4" hidden="1" customHeight="1">
      <c r="A112" s="13" t="s">
        <v>48</v>
      </c>
      <c r="B112" s="13" t="s">
        <v>1</v>
      </c>
      <c r="C112" s="13" t="s">
        <v>199</v>
      </c>
      <c r="D112" s="13" t="s">
        <v>98</v>
      </c>
      <c r="E112" s="13" t="s">
        <v>205</v>
      </c>
      <c r="F112" s="13" t="s">
        <v>49</v>
      </c>
      <c r="G112" s="16">
        <v>80000</v>
      </c>
      <c r="H112" s="16">
        <v>0</v>
      </c>
      <c r="I112" s="16">
        <v>188902.62</v>
      </c>
      <c r="J112" s="17"/>
    </row>
    <row r="113" spans="1:10" s="1" customFormat="1" ht="21.6" hidden="1" customHeight="1">
      <c r="A113" s="13" t="s">
        <v>216</v>
      </c>
      <c r="B113" s="13" t="s">
        <v>1</v>
      </c>
      <c r="C113" s="13" t="s">
        <v>199</v>
      </c>
      <c r="D113" s="13" t="s">
        <v>206</v>
      </c>
      <c r="E113" s="14"/>
      <c r="F113" s="13" t="s">
        <v>49</v>
      </c>
      <c r="G113" s="15">
        <v>0</v>
      </c>
      <c r="H113" s="15">
        <v>0</v>
      </c>
      <c r="I113" s="15" t="e">
        <f t="shared" ref="I113:I120" si="26">H113*100/G113</f>
        <v>#DIV/0!</v>
      </c>
      <c r="J113" s="17"/>
    </row>
    <row r="114" spans="1:10" s="1" customFormat="1" ht="21.6" hidden="1" customHeight="1">
      <c r="A114" s="13" t="s">
        <v>55</v>
      </c>
      <c r="B114" s="13" t="s">
        <v>1</v>
      </c>
      <c r="C114" s="13" t="s">
        <v>199</v>
      </c>
      <c r="D114" s="13" t="s">
        <v>206</v>
      </c>
      <c r="E114" s="13" t="s">
        <v>205</v>
      </c>
      <c r="F114" s="13"/>
      <c r="G114" s="15">
        <f>G115</f>
        <v>798675.67</v>
      </c>
      <c r="H114" s="15">
        <v>0</v>
      </c>
      <c r="I114" s="30">
        <f t="shared" ref="I114:I117" si="27">H114/G114*100</f>
        <v>0</v>
      </c>
      <c r="J114" s="17"/>
    </row>
    <row r="115" spans="1:10" s="1" customFormat="1" ht="48.75" customHeight="1">
      <c r="A115" s="104" t="s">
        <v>203</v>
      </c>
      <c r="B115" s="104" t="s">
        <v>1</v>
      </c>
      <c r="C115" s="104" t="s">
        <v>199</v>
      </c>
      <c r="D115" s="104" t="s">
        <v>206</v>
      </c>
      <c r="E115" s="104" t="s">
        <v>205</v>
      </c>
      <c r="F115" s="13"/>
      <c r="G115" s="108">
        <f>G116</f>
        <v>798675.67</v>
      </c>
      <c r="H115" s="108">
        <v>0</v>
      </c>
      <c r="I115" s="109">
        <f t="shared" si="27"/>
        <v>0</v>
      </c>
      <c r="J115" s="17"/>
    </row>
    <row r="116" spans="1:10" s="1" customFormat="1" ht="36.6" customHeight="1">
      <c r="A116" s="14" t="s">
        <v>242</v>
      </c>
      <c r="B116" s="13" t="s">
        <v>1</v>
      </c>
      <c r="C116" s="13" t="s">
        <v>199</v>
      </c>
      <c r="D116" s="13" t="s">
        <v>206</v>
      </c>
      <c r="E116" s="13"/>
      <c r="F116" s="13"/>
      <c r="G116" s="16">
        <f>G117</f>
        <v>798675.67</v>
      </c>
      <c r="H116" s="16"/>
      <c r="I116" s="30"/>
      <c r="J116" s="17"/>
    </row>
    <row r="117" spans="1:10" s="1" customFormat="1" ht="35.4" customHeight="1">
      <c r="A117" s="13" t="s">
        <v>203</v>
      </c>
      <c r="B117" s="13" t="s">
        <v>1</v>
      </c>
      <c r="C117" s="13" t="s">
        <v>199</v>
      </c>
      <c r="D117" s="13" t="s">
        <v>206</v>
      </c>
      <c r="E117" s="14"/>
      <c r="F117" s="13"/>
      <c r="G117" s="15">
        <f>G118+G119+G121+G122</f>
        <v>798675.67</v>
      </c>
      <c r="H117" s="15">
        <v>0</v>
      </c>
      <c r="I117" s="30">
        <f t="shared" si="27"/>
        <v>0</v>
      </c>
      <c r="J117" s="17"/>
    </row>
    <row r="118" spans="1:10" ht="13.8">
      <c r="A118" s="13" t="s">
        <v>269</v>
      </c>
      <c r="B118" s="13" t="s">
        <v>1</v>
      </c>
      <c r="C118" s="13" t="s">
        <v>199</v>
      </c>
      <c r="D118" s="13" t="s">
        <v>204</v>
      </c>
      <c r="E118" s="13" t="s">
        <v>205</v>
      </c>
      <c r="F118" s="14"/>
      <c r="G118" s="15">
        <v>563144.28</v>
      </c>
      <c r="H118" s="15">
        <v>0</v>
      </c>
      <c r="I118" s="30">
        <f t="shared" ref="I118:I119" si="28">H118/G118*100</f>
        <v>0</v>
      </c>
      <c r="J118" s="20"/>
    </row>
    <row r="119" spans="1:10" ht="13.8">
      <c r="A119" s="13" t="s">
        <v>270</v>
      </c>
      <c r="B119" s="13" t="s">
        <v>1</v>
      </c>
      <c r="C119" s="13" t="s">
        <v>199</v>
      </c>
      <c r="D119" s="13" t="s">
        <v>202</v>
      </c>
      <c r="E119" s="13" t="s">
        <v>205</v>
      </c>
      <c r="F119" s="14"/>
      <c r="G119" s="16">
        <v>49531.39</v>
      </c>
      <c r="H119" s="16">
        <v>0</v>
      </c>
      <c r="I119" s="30">
        <f t="shared" si="28"/>
        <v>0</v>
      </c>
      <c r="J119" s="20"/>
    </row>
    <row r="120" spans="1:10" s="19" customFormat="1" ht="14.4" hidden="1" customHeight="1">
      <c r="A120" s="13" t="s">
        <v>217</v>
      </c>
      <c r="B120" s="13" t="s">
        <v>1</v>
      </c>
      <c r="C120" s="13" t="s">
        <v>199</v>
      </c>
      <c r="D120" s="13" t="s">
        <v>202</v>
      </c>
      <c r="E120" s="14"/>
      <c r="F120" s="13" t="s">
        <v>49</v>
      </c>
      <c r="G120" s="15">
        <v>235531.39</v>
      </c>
      <c r="H120" s="15">
        <v>0</v>
      </c>
      <c r="I120" s="15">
        <f t="shared" si="26"/>
        <v>0</v>
      </c>
      <c r="J120" s="18"/>
    </row>
    <row r="121" spans="1:10" ht="13.8">
      <c r="A121" s="13" t="s">
        <v>271</v>
      </c>
      <c r="B121" s="13" t="s">
        <v>1</v>
      </c>
      <c r="C121" s="13" t="s">
        <v>199</v>
      </c>
      <c r="D121" s="13" t="s">
        <v>202</v>
      </c>
      <c r="E121" s="13" t="s">
        <v>205</v>
      </c>
      <c r="F121" s="14"/>
      <c r="G121" s="15">
        <v>36000</v>
      </c>
      <c r="H121" s="15">
        <v>0</v>
      </c>
      <c r="I121" s="30">
        <v>0</v>
      </c>
      <c r="J121" s="28"/>
    </row>
    <row r="122" spans="1:10" ht="13.8">
      <c r="A122" s="13" t="s">
        <v>272</v>
      </c>
      <c r="B122" s="13" t="s">
        <v>1</v>
      </c>
      <c r="C122" s="13" t="s">
        <v>199</v>
      </c>
      <c r="D122" s="13" t="s">
        <v>202</v>
      </c>
      <c r="E122" s="13" t="s">
        <v>205</v>
      </c>
      <c r="F122" s="14"/>
      <c r="G122" s="16">
        <v>150000</v>
      </c>
      <c r="H122" s="16">
        <v>0</v>
      </c>
      <c r="I122" s="30">
        <v>0</v>
      </c>
      <c r="J122" s="20"/>
    </row>
    <row r="123" spans="1:10" s="19" customFormat="1" ht="14.4" hidden="1" customHeight="1">
      <c r="A123" s="13" t="s">
        <v>48</v>
      </c>
      <c r="B123" s="13" t="s">
        <v>1</v>
      </c>
      <c r="C123" s="13" t="s">
        <v>199</v>
      </c>
      <c r="D123" s="13" t="s">
        <v>202</v>
      </c>
      <c r="E123" s="13" t="s">
        <v>205</v>
      </c>
      <c r="F123" s="13" t="s">
        <v>49</v>
      </c>
      <c r="G123" s="16">
        <v>36000</v>
      </c>
      <c r="H123" s="16">
        <v>0</v>
      </c>
      <c r="I123" s="15">
        <f t="shared" ref="I123" si="29">H123*100/G123</f>
        <v>0</v>
      </c>
      <c r="J123" s="18"/>
    </row>
    <row r="124" spans="1:10" s="19" customFormat="1" ht="40.950000000000003" customHeight="1">
      <c r="A124" s="96" t="s">
        <v>228</v>
      </c>
      <c r="B124" s="96"/>
      <c r="C124" s="100" t="s">
        <v>200</v>
      </c>
      <c r="D124" s="96"/>
      <c r="E124" s="96"/>
      <c r="F124" s="13"/>
      <c r="G124" s="97">
        <f>G125</f>
        <v>4100</v>
      </c>
      <c r="H124" s="97">
        <f>H125</f>
        <v>4100</v>
      </c>
      <c r="I124" s="98">
        <f>H124/G124*100</f>
        <v>100</v>
      </c>
      <c r="J124" s="18"/>
    </row>
    <row r="125" spans="1:10" ht="26.4">
      <c r="A125" s="70" t="s">
        <v>218</v>
      </c>
      <c r="B125" s="70" t="s">
        <v>1</v>
      </c>
      <c r="C125" s="70" t="s">
        <v>200</v>
      </c>
      <c r="D125" s="71"/>
      <c r="E125" s="71"/>
      <c r="F125" s="14"/>
      <c r="G125" s="72">
        <f>G126</f>
        <v>4100</v>
      </c>
      <c r="H125" s="72">
        <v>4100</v>
      </c>
      <c r="I125" s="30">
        <f t="shared" ref="I125:I126" si="30">H125/G125*100</f>
        <v>100</v>
      </c>
      <c r="J125" s="28"/>
    </row>
    <row r="126" spans="1:10" ht="26.4">
      <c r="A126" s="13" t="s">
        <v>99</v>
      </c>
      <c r="B126" s="13" t="s">
        <v>1</v>
      </c>
      <c r="C126" s="13" t="s">
        <v>200</v>
      </c>
      <c r="D126" s="13" t="s">
        <v>100</v>
      </c>
      <c r="E126" s="14"/>
      <c r="F126" s="14"/>
      <c r="G126" s="15">
        <f>G128</f>
        <v>4100</v>
      </c>
      <c r="H126" s="15">
        <v>4100</v>
      </c>
      <c r="I126" s="30">
        <f t="shared" si="30"/>
        <v>100</v>
      </c>
      <c r="J126" s="28"/>
    </row>
    <row r="127" spans="1:10" s="1" customFormat="1" ht="14.4" hidden="1" customHeight="1">
      <c r="A127" s="13" t="s">
        <v>55</v>
      </c>
      <c r="B127" s="13" t="s">
        <v>1</v>
      </c>
      <c r="C127" s="13" t="s">
        <v>200</v>
      </c>
      <c r="D127" s="13" t="s">
        <v>100</v>
      </c>
      <c r="E127" s="13" t="s">
        <v>205</v>
      </c>
      <c r="F127" s="13" t="s">
        <v>49</v>
      </c>
      <c r="G127" s="15">
        <v>7684</v>
      </c>
      <c r="H127" s="15">
        <v>4100</v>
      </c>
      <c r="I127" s="15">
        <f t="shared" ref="I127" si="31">H127*100/G127</f>
        <v>53.357626236335243</v>
      </c>
      <c r="J127" s="10"/>
    </row>
    <row r="128" spans="1:10" s="27" customFormat="1" ht="13.8">
      <c r="A128" s="13" t="s">
        <v>48</v>
      </c>
      <c r="B128" s="13" t="s">
        <v>1</v>
      </c>
      <c r="C128" s="13" t="s">
        <v>200</v>
      </c>
      <c r="D128" s="13" t="s">
        <v>100</v>
      </c>
      <c r="E128" s="13" t="s">
        <v>205</v>
      </c>
      <c r="F128" s="14"/>
      <c r="G128" s="16">
        <v>4100</v>
      </c>
      <c r="H128" s="16">
        <v>4100</v>
      </c>
      <c r="I128" s="30">
        <f t="shared" ref="I128:I130" si="32">H128/G128*100</f>
        <v>100</v>
      </c>
      <c r="J128" s="26"/>
    </row>
    <row r="129" spans="1:10" s="27" customFormat="1" ht="26.4">
      <c r="A129" s="93" t="s">
        <v>235</v>
      </c>
      <c r="B129" s="93"/>
      <c r="C129" s="110" t="s">
        <v>219</v>
      </c>
      <c r="D129" s="93"/>
      <c r="E129" s="93"/>
      <c r="F129" s="14"/>
      <c r="G129" s="111">
        <f>G130</f>
        <v>273648</v>
      </c>
      <c r="H129" s="111">
        <f>H130</f>
        <v>193061.46</v>
      </c>
      <c r="I129" s="39">
        <f>H129/G129*100</f>
        <v>70.551021750570072</v>
      </c>
      <c r="J129" s="26"/>
    </row>
    <row r="130" spans="1:10" ht="13.8">
      <c r="A130" s="13" t="s">
        <v>101</v>
      </c>
      <c r="B130" s="13" t="s">
        <v>1</v>
      </c>
      <c r="C130" s="13" t="s">
        <v>219</v>
      </c>
      <c r="D130" s="14"/>
      <c r="E130" s="14"/>
      <c r="F130" s="14"/>
      <c r="G130" s="15">
        <v>273648</v>
      </c>
      <c r="H130" s="15">
        <f>H132+H135</f>
        <v>193061.46</v>
      </c>
      <c r="I130" s="30">
        <f t="shared" si="32"/>
        <v>70.551021750570072</v>
      </c>
      <c r="J130" s="28"/>
    </row>
    <row r="131" spans="1:10" s="1" customFormat="1" ht="14.4" hidden="1" customHeight="1">
      <c r="A131" s="13" t="s">
        <v>102</v>
      </c>
      <c r="B131" s="13" t="s">
        <v>1</v>
      </c>
      <c r="C131" s="13" t="s">
        <v>219</v>
      </c>
      <c r="D131" s="13" t="s">
        <v>103</v>
      </c>
      <c r="E131" s="14"/>
      <c r="F131" s="13" t="s">
        <v>49</v>
      </c>
      <c r="G131" s="15">
        <v>30000</v>
      </c>
      <c r="H131" s="15">
        <v>10325.459999999999</v>
      </c>
      <c r="I131" s="15">
        <f t="shared" ref="I131" si="33">H131*100/G131</f>
        <v>34.418199999999999</v>
      </c>
      <c r="J131" s="10"/>
    </row>
    <row r="132" spans="1:10" s="27" customFormat="1" ht="13.8">
      <c r="A132" s="13" t="s">
        <v>104</v>
      </c>
      <c r="B132" s="13" t="s">
        <v>1</v>
      </c>
      <c r="C132" s="13" t="s">
        <v>219</v>
      </c>
      <c r="D132" s="13" t="s">
        <v>103</v>
      </c>
      <c r="E132" s="13" t="s">
        <v>226</v>
      </c>
      <c r="F132" s="14"/>
      <c r="G132" s="15">
        <v>30000</v>
      </c>
      <c r="H132" s="15">
        <v>10325.459999999999</v>
      </c>
      <c r="I132" s="33">
        <f t="shared" ref="I132:I133" si="34">H132/G132*100</f>
        <v>34.418199999999999</v>
      </c>
      <c r="J132" s="26"/>
    </row>
    <row r="133" spans="1:10" ht="13.8" hidden="1">
      <c r="A133" s="13" t="s">
        <v>48</v>
      </c>
      <c r="B133" s="13" t="s">
        <v>1</v>
      </c>
      <c r="C133" s="13" t="s">
        <v>219</v>
      </c>
      <c r="D133" s="13" t="s">
        <v>103</v>
      </c>
      <c r="E133" s="13" t="s">
        <v>226</v>
      </c>
      <c r="F133" s="14"/>
      <c r="G133" s="16">
        <v>30000</v>
      </c>
      <c r="H133" s="16">
        <v>10325.459999999999</v>
      </c>
      <c r="I133" s="33">
        <f t="shared" si="34"/>
        <v>34.418199999999999</v>
      </c>
      <c r="J133" s="28"/>
    </row>
    <row r="134" spans="1:10" s="1" customFormat="1" ht="14.4" hidden="1" customHeight="1">
      <c r="A134" s="13" t="s">
        <v>105</v>
      </c>
      <c r="B134" s="13" t="s">
        <v>1</v>
      </c>
      <c r="C134" s="13" t="s">
        <v>219</v>
      </c>
      <c r="D134" s="13" t="s">
        <v>106</v>
      </c>
      <c r="E134" s="14"/>
      <c r="F134" s="13" t="s">
        <v>49</v>
      </c>
      <c r="G134" s="15">
        <v>243648</v>
      </c>
      <c r="H134" s="15">
        <v>121824</v>
      </c>
      <c r="I134" s="15">
        <f t="shared" ref="I134:I148" si="35">H134*100/G134</f>
        <v>50</v>
      </c>
      <c r="J134" s="10"/>
    </row>
    <row r="135" spans="1:10" s="1" customFormat="1" ht="14.4" customHeight="1">
      <c r="A135" s="13" t="s">
        <v>107</v>
      </c>
      <c r="B135" s="13" t="s">
        <v>1</v>
      </c>
      <c r="C135" s="13" t="s">
        <v>219</v>
      </c>
      <c r="D135" s="13" t="s">
        <v>106</v>
      </c>
      <c r="E135" s="13" t="s">
        <v>227</v>
      </c>
      <c r="F135" s="13"/>
      <c r="G135" s="15">
        <v>243648</v>
      </c>
      <c r="H135" s="15">
        <v>182736</v>
      </c>
      <c r="I135" s="15">
        <f t="shared" si="35"/>
        <v>75</v>
      </c>
      <c r="J135" s="10"/>
    </row>
    <row r="136" spans="1:10" s="1" customFormat="1" ht="14.4" hidden="1" customHeight="1">
      <c r="A136" s="13" t="s">
        <v>48</v>
      </c>
      <c r="B136" s="13" t="s">
        <v>1</v>
      </c>
      <c r="C136" s="13" t="s">
        <v>219</v>
      </c>
      <c r="D136" s="13" t="s">
        <v>106</v>
      </c>
      <c r="E136" s="13" t="s">
        <v>227</v>
      </c>
      <c r="F136" s="13"/>
      <c r="G136" s="16">
        <v>243648</v>
      </c>
      <c r="H136" s="16">
        <v>121824</v>
      </c>
      <c r="I136" s="15">
        <f t="shared" si="35"/>
        <v>50</v>
      </c>
      <c r="J136" s="10"/>
    </row>
    <row r="137" spans="1:10" s="1" customFormat="1" ht="34.200000000000003" customHeight="1">
      <c r="A137" s="96" t="s">
        <v>108</v>
      </c>
      <c r="B137" s="96" t="s">
        <v>1</v>
      </c>
      <c r="C137" s="99"/>
      <c r="D137" s="99"/>
      <c r="E137" s="99"/>
      <c r="F137" s="13"/>
      <c r="G137" s="98">
        <v>73000</v>
      </c>
      <c r="H137" s="98">
        <v>38000</v>
      </c>
      <c r="I137" s="98">
        <f t="shared" si="35"/>
        <v>52.054794520547944</v>
      </c>
      <c r="J137" s="10"/>
    </row>
    <row r="138" spans="1:10" s="1" customFormat="1" ht="14.4" customHeight="1">
      <c r="A138" s="63" t="s">
        <v>101</v>
      </c>
      <c r="B138" s="63" t="s">
        <v>1</v>
      </c>
      <c r="C138" s="63" t="s">
        <v>219</v>
      </c>
      <c r="D138" s="64"/>
      <c r="E138" s="64"/>
      <c r="F138" s="13"/>
      <c r="G138" s="43">
        <v>70000</v>
      </c>
      <c r="H138" s="43">
        <v>35000</v>
      </c>
      <c r="I138" s="43">
        <f t="shared" si="35"/>
        <v>50</v>
      </c>
      <c r="J138" s="10"/>
    </row>
    <row r="139" spans="1:10" s="1" customFormat="1" ht="14.4" customHeight="1">
      <c r="A139" s="13" t="s">
        <v>109</v>
      </c>
      <c r="B139" s="13" t="s">
        <v>1</v>
      </c>
      <c r="C139" s="13" t="s">
        <v>219</v>
      </c>
      <c r="D139" s="13" t="s">
        <v>130</v>
      </c>
      <c r="E139" s="14"/>
      <c r="F139" s="13"/>
      <c r="G139" s="15">
        <v>70000</v>
      </c>
      <c r="H139" s="15">
        <v>35000</v>
      </c>
      <c r="I139" s="15">
        <f t="shared" si="35"/>
        <v>50</v>
      </c>
      <c r="J139" s="10"/>
    </row>
    <row r="140" spans="1:10" s="1" customFormat="1" ht="14.4" customHeight="1">
      <c r="A140" s="13" t="s">
        <v>110</v>
      </c>
      <c r="B140" s="13" t="s">
        <v>1</v>
      </c>
      <c r="C140" s="13" t="s">
        <v>219</v>
      </c>
      <c r="D140" s="13" t="s">
        <v>130</v>
      </c>
      <c r="E140" s="13" t="s">
        <v>111</v>
      </c>
      <c r="F140" s="13"/>
      <c r="G140" s="15">
        <v>70000</v>
      </c>
      <c r="H140" s="15">
        <v>35000</v>
      </c>
      <c r="I140" s="15">
        <f t="shared" si="35"/>
        <v>50</v>
      </c>
      <c r="J140" s="10"/>
    </row>
    <row r="141" spans="1:10" s="1" customFormat="1" ht="30" hidden="1" customHeight="1">
      <c r="A141" s="13" t="s">
        <v>48</v>
      </c>
      <c r="B141" s="13" t="s">
        <v>1</v>
      </c>
      <c r="C141" s="13" t="s">
        <v>219</v>
      </c>
      <c r="D141" s="13" t="s">
        <v>130</v>
      </c>
      <c r="E141" s="13" t="s">
        <v>111</v>
      </c>
      <c r="F141" s="13"/>
      <c r="G141" s="16">
        <v>70000</v>
      </c>
      <c r="H141" s="16">
        <v>35000</v>
      </c>
      <c r="I141" s="43">
        <f t="shared" si="35"/>
        <v>50</v>
      </c>
      <c r="J141" s="10"/>
    </row>
    <row r="142" spans="1:10" s="1" customFormat="1" ht="14.4" customHeight="1">
      <c r="A142" s="63" t="s">
        <v>114</v>
      </c>
      <c r="B142" s="63" t="s">
        <v>1</v>
      </c>
      <c r="C142" s="63" t="s">
        <v>115</v>
      </c>
      <c r="D142" s="64"/>
      <c r="E142" s="64"/>
      <c r="F142" s="13"/>
      <c r="G142" s="43">
        <v>3000</v>
      </c>
      <c r="H142" s="43">
        <v>3000</v>
      </c>
      <c r="I142" s="43">
        <f t="shared" si="35"/>
        <v>100</v>
      </c>
      <c r="J142" s="10"/>
    </row>
    <row r="143" spans="1:10" s="1" customFormat="1" ht="14.4" customHeight="1">
      <c r="A143" s="13" t="s">
        <v>112</v>
      </c>
      <c r="B143" s="13" t="s">
        <v>1</v>
      </c>
      <c r="C143" s="13" t="s">
        <v>115</v>
      </c>
      <c r="D143" s="13" t="s">
        <v>113</v>
      </c>
      <c r="E143" s="14"/>
      <c r="F143" s="13"/>
      <c r="G143" s="15">
        <v>3000</v>
      </c>
      <c r="H143" s="15">
        <v>3000</v>
      </c>
      <c r="I143" s="15">
        <f t="shared" si="35"/>
        <v>100</v>
      </c>
      <c r="J143" s="10"/>
    </row>
    <row r="144" spans="1:10" s="1" customFormat="1" ht="14.4" customHeight="1">
      <c r="A144" s="13" t="s">
        <v>110</v>
      </c>
      <c r="B144" s="13" t="s">
        <v>1</v>
      </c>
      <c r="C144" s="13" t="s">
        <v>115</v>
      </c>
      <c r="D144" s="13" t="s">
        <v>113</v>
      </c>
      <c r="E144" s="13" t="s">
        <v>111</v>
      </c>
      <c r="F144" s="13"/>
      <c r="G144" s="15">
        <v>3000</v>
      </c>
      <c r="H144" s="15">
        <v>3000</v>
      </c>
      <c r="I144" s="15">
        <f t="shared" si="35"/>
        <v>100</v>
      </c>
      <c r="J144" s="10"/>
    </row>
    <row r="145" spans="1:10" s="1" customFormat="1" ht="27" customHeight="1">
      <c r="A145" s="65" t="s">
        <v>267</v>
      </c>
      <c r="B145" s="65" t="s">
        <v>1</v>
      </c>
      <c r="C145" s="66"/>
      <c r="D145" s="66"/>
      <c r="E145" s="66"/>
      <c r="F145" s="16">
        <v>3000</v>
      </c>
      <c r="G145" s="67">
        <f t="shared" ref="G145:H147" si="36">G146</f>
        <v>2550000</v>
      </c>
      <c r="H145" s="68">
        <f t="shared" si="36"/>
        <v>1275000</v>
      </c>
      <c r="I145" s="69">
        <f t="shared" si="35"/>
        <v>50</v>
      </c>
      <c r="J145" s="10"/>
    </row>
    <row r="146" spans="1:10" s="1" customFormat="1" ht="14.4" customHeight="1">
      <c r="A146" s="13" t="s">
        <v>268</v>
      </c>
      <c r="B146" s="13" t="s">
        <v>1</v>
      </c>
      <c r="C146" s="13" t="s">
        <v>116</v>
      </c>
      <c r="D146" s="14"/>
      <c r="E146" s="14"/>
      <c r="F146" s="13"/>
      <c r="G146" s="62">
        <f t="shared" si="36"/>
        <v>2550000</v>
      </c>
      <c r="H146" s="62">
        <f t="shared" si="36"/>
        <v>1275000</v>
      </c>
      <c r="I146" s="15">
        <f t="shared" si="35"/>
        <v>50</v>
      </c>
      <c r="J146" s="10"/>
    </row>
    <row r="147" spans="1:10" s="1" customFormat="1" ht="14.4" customHeight="1">
      <c r="A147" s="13" t="s">
        <v>117</v>
      </c>
      <c r="B147" s="13" t="s">
        <v>1</v>
      </c>
      <c r="C147" s="13" t="s">
        <v>116</v>
      </c>
      <c r="D147" s="13" t="s">
        <v>131</v>
      </c>
      <c r="E147" s="14"/>
      <c r="F147" s="13"/>
      <c r="G147" s="62">
        <f t="shared" si="36"/>
        <v>2550000</v>
      </c>
      <c r="H147" s="62">
        <f t="shared" si="36"/>
        <v>1275000</v>
      </c>
      <c r="I147" s="15">
        <f t="shared" si="35"/>
        <v>50</v>
      </c>
      <c r="J147" s="10"/>
    </row>
    <row r="148" spans="1:10" s="1" customFormat="1" ht="27.6" customHeight="1">
      <c r="A148" s="13" t="s">
        <v>110</v>
      </c>
      <c r="B148" s="13" t="s">
        <v>1</v>
      </c>
      <c r="C148" s="13" t="s">
        <v>116</v>
      </c>
      <c r="D148" s="13" t="s">
        <v>131</v>
      </c>
      <c r="E148" s="13" t="s">
        <v>111</v>
      </c>
      <c r="F148" s="13"/>
      <c r="G148" s="61">
        <v>2550000</v>
      </c>
      <c r="H148" s="61">
        <v>1275000</v>
      </c>
      <c r="I148" s="15">
        <f t="shared" si="35"/>
        <v>50</v>
      </c>
      <c r="J148" s="10"/>
    </row>
    <row r="149" spans="1:10" s="1" customFormat="1" ht="14.4" hidden="1" customHeight="1">
      <c r="A149" s="13" t="s">
        <v>268</v>
      </c>
      <c r="B149" s="13">
        <v>1</v>
      </c>
      <c r="C149" s="13">
        <v>801</v>
      </c>
      <c r="D149" s="13"/>
      <c r="E149" s="14"/>
      <c r="F149" s="13" t="s">
        <v>83</v>
      </c>
      <c r="G149" s="15">
        <v>2550000</v>
      </c>
      <c r="H149" s="15">
        <v>1275000</v>
      </c>
      <c r="I149" s="16">
        <v>150000</v>
      </c>
      <c r="J149" s="17"/>
    </row>
    <row r="150" spans="1:10" s="19" customFormat="1" ht="14.4" hidden="1" customHeight="1">
      <c r="A150" s="13" t="s">
        <v>117</v>
      </c>
      <c r="B150" s="13">
        <v>1</v>
      </c>
      <c r="C150" s="13">
        <v>801</v>
      </c>
      <c r="D150" s="13" t="s">
        <v>131</v>
      </c>
      <c r="E150" s="13"/>
      <c r="F150" s="13" t="s">
        <v>49</v>
      </c>
      <c r="G150" s="15">
        <v>2550000</v>
      </c>
      <c r="H150" s="15">
        <v>1275000</v>
      </c>
      <c r="I150" s="15">
        <f t="shared" ref="I150" si="37">H150*100/G150</f>
        <v>50</v>
      </c>
      <c r="J150" s="18"/>
    </row>
    <row r="151" spans="1:10" s="1" customFormat="1" ht="14.4" hidden="1" customHeight="1">
      <c r="A151" s="13" t="s">
        <v>110</v>
      </c>
      <c r="B151" s="13">
        <v>1</v>
      </c>
      <c r="C151" s="13">
        <v>801</v>
      </c>
      <c r="D151" s="13" t="s">
        <v>131</v>
      </c>
      <c r="E151" s="13">
        <v>540</v>
      </c>
      <c r="F151" s="13" t="s">
        <v>49</v>
      </c>
      <c r="G151" s="15">
        <v>2550000</v>
      </c>
      <c r="H151" s="15">
        <v>1275000</v>
      </c>
      <c r="I151" s="16">
        <v>10000</v>
      </c>
      <c r="J151" s="17"/>
    </row>
    <row r="152" spans="1:10" s="19" customFormat="1" ht="14.4" hidden="1" customHeight="1">
      <c r="A152" s="13" t="s">
        <v>48</v>
      </c>
      <c r="B152" s="13">
        <v>1</v>
      </c>
      <c r="C152" s="13">
        <v>801</v>
      </c>
      <c r="D152" s="13" t="s">
        <v>131</v>
      </c>
      <c r="E152" s="13">
        <v>540</v>
      </c>
      <c r="F152" s="13" t="s">
        <v>49</v>
      </c>
      <c r="G152" s="15">
        <v>2550000</v>
      </c>
      <c r="H152" s="15">
        <v>1275000</v>
      </c>
      <c r="I152" s="15">
        <f t="shared" ref="I152" si="38">H152*100/G152</f>
        <v>50</v>
      </c>
      <c r="J152" s="18"/>
    </row>
    <row r="153" spans="1:10" s="1" customFormat="1" ht="14.4" hidden="1" customHeight="1">
      <c r="A153" s="13" t="s">
        <v>110</v>
      </c>
      <c r="B153" s="13">
        <v>1</v>
      </c>
      <c r="C153" s="13">
        <v>801</v>
      </c>
      <c r="D153" s="13" t="s">
        <v>131</v>
      </c>
      <c r="E153" s="13">
        <v>540</v>
      </c>
      <c r="F153" s="13" t="s">
        <v>49</v>
      </c>
      <c r="G153" s="16">
        <v>2550000</v>
      </c>
      <c r="H153" s="16">
        <v>1275000</v>
      </c>
      <c r="I153" s="16">
        <v>70000</v>
      </c>
      <c r="J153" s="17"/>
    </row>
    <row r="154" spans="1:10" s="1" customFormat="1" hidden="1">
      <c r="A154" s="13" t="s">
        <v>48</v>
      </c>
      <c r="B154" s="13" t="s">
        <v>1</v>
      </c>
      <c r="C154" s="13" t="s">
        <v>115</v>
      </c>
      <c r="D154" s="13" t="s">
        <v>113</v>
      </c>
      <c r="E154" s="13" t="s">
        <v>111</v>
      </c>
      <c r="F154" s="13" t="s">
        <v>49</v>
      </c>
      <c r="G154" s="48">
        <v>12777595.83</v>
      </c>
      <c r="H154" s="48">
        <v>5528422.7199999997</v>
      </c>
      <c r="I154" s="15">
        <f t="shared" ref="I154" si="39">H154*100/G154</f>
        <v>43.266533028224607</v>
      </c>
      <c r="J154" s="10"/>
    </row>
    <row r="155" spans="1:10" s="1" customFormat="1" hidden="1">
      <c r="A155" s="13" t="s">
        <v>48</v>
      </c>
      <c r="B155" s="13" t="s">
        <v>1</v>
      </c>
      <c r="C155" s="13" t="s">
        <v>116</v>
      </c>
      <c r="D155" s="13" t="s">
        <v>118</v>
      </c>
      <c r="E155" s="13" t="s">
        <v>111</v>
      </c>
      <c r="F155" s="13" t="s">
        <v>49</v>
      </c>
      <c r="G155" s="16">
        <v>3600000</v>
      </c>
      <c r="H155" s="16">
        <v>0</v>
      </c>
      <c r="I155" s="16">
        <v>3600000</v>
      </c>
      <c r="J155" s="17"/>
    </row>
  </sheetData>
  <autoFilter ref="A8:K155">
    <filterColumn colId="5">
      <filters blank="1"/>
    </filterColumn>
  </autoFilter>
  <mergeCells count="14">
    <mergeCell ref="H6:H7"/>
    <mergeCell ref="I6:I7"/>
    <mergeCell ref="F6:F7"/>
    <mergeCell ref="G6:G7"/>
    <mergeCell ref="A1:I1"/>
    <mergeCell ref="A2:I2"/>
    <mergeCell ref="A3:I3"/>
    <mergeCell ref="A4:I4"/>
    <mergeCell ref="A5:I5"/>
    <mergeCell ref="E6:E7"/>
    <mergeCell ref="D6:D7"/>
    <mergeCell ref="C6:C7"/>
    <mergeCell ref="B6:B7"/>
    <mergeCell ref="A6:A7"/>
  </mergeCells>
  <pageMargins left="0.75" right="0.21" top="0.39370078740157483" bottom="0.39370078740157483" header="0" footer="0"/>
  <pageSetup paperSize="9" scale="65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5421D762-4952-44A9-A664-2F90ABB7C9C3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Доходы</vt:lpstr>
      <vt:lpstr>Расходы</vt:lpstr>
      <vt:lpstr>Доходы!Область_печати</vt:lpstr>
      <vt:lpstr>Расходы!Область_печати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User\Пользователь</dc:creator>
  <cp:lastModifiedBy>USER</cp:lastModifiedBy>
  <cp:lastPrinted>2023-07-17T11:15:50Z</cp:lastPrinted>
  <dcterms:created xsi:type="dcterms:W3CDTF">2021-10-18T05:45:25Z</dcterms:created>
  <dcterms:modified xsi:type="dcterms:W3CDTF">2023-10-09T10:00:26Z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SV_0503117M_20160101_2.xlsx</vt:lpwstr>
  </property>
  <property fmtid="{D5CDD505-2E9C-101B-9397-08002B2CF9AE}" pid="3" name="Название отчета">
    <vt:lpwstr>SV_0503117M_20160101_2.xlsx</vt:lpwstr>
  </property>
  <property fmtid="{D5CDD505-2E9C-101B-9397-08002B2CF9AE}" pid="4" name="Версия клиента">
    <vt:lpwstr>19.2.5.33948</vt:lpwstr>
  </property>
  <property fmtid="{D5CDD505-2E9C-101B-9397-08002B2CF9AE}" pid="5" name="Версия базы">
    <vt:lpwstr>19.2.0.129690660</vt:lpwstr>
  </property>
  <property fmtid="{D5CDD505-2E9C-101B-9397-08002B2CF9AE}" pid="6" name="Тип сервера">
    <vt:lpwstr>MSSQL</vt:lpwstr>
  </property>
  <property fmtid="{D5CDD505-2E9C-101B-9397-08002B2CF9AE}" pid="7" name="Сервер">
    <vt:lpwstr>192.168.71.8</vt:lpwstr>
  </property>
  <property fmtid="{D5CDD505-2E9C-101B-9397-08002B2CF9AE}" pid="8" name="База">
    <vt:lpwstr>svod_smart</vt:lpwstr>
  </property>
  <property fmtid="{D5CDD505-2E9C-101B-9397-08002B2CF9AE}" pid="9" name="Пользователь">
    <vt:lpwstr>mo_37026_31</vt:lpwstr>
  </property>
  <property fmtid="{D5CDD505-2E9C-101B-9397-08002B2CF9AE}" pid="10" name="Шаблон">
    <vt:lpwstr>SV_0503117M_20160101.xlt</vt:lpwstr>
  </property>
  <property fmtid="{D5CDD505-2E9C-101B-9397-08002B2CF9AE}" pid="11" name="Локальная база">
    <vt:lpwstr>не используется</vt:lpwstr>
  </property>
</Properties>
</file>