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440" windowHeight="7365" activeTab="2"/>
  </bookViews>
  <sheets>
    <sheet name="прил 4" sheetId="2" r:id="rId1"/>
    <sheet name="прил 6" sheetId="3" r:id="rId2"/>
    <sheet name="прил 8" sheetId="4" r:id="rId3"/>
  </sheets>
  <definedNames>
    <definedName name="_xlnm._FilterDatabase" localSheetId="0" hidden="1">'прил 4'!$A$10:$I$105</definedName>
    <definedName name="_xlnm.Print_Titles" localSheetId="0">'прил 4'!$8:$10</definedName>
    <definedName name="_xlnm.Print_Area" localSheetId="0">'прил 4'!$A$1:$O$109</definedName>
  </definedNames>
  <calcPr calcId="124519"/>
</workbook>
</file>

<file path=xl/calcChain.xml><?xml version="1.0" encoding="utf-8"?>
<calcChain xmlns="http://schemas.openxmlformats.org/spreadsheetml/2006/main">
  <c r="G11" i="3"/>
  <c r="E10" i="4"/>
  <c r="E37"/>
  <c r="E38"/>
  <c r="D37"/>
  <c r="D38"/>
  <c r="E39"/>
  <c r="F11" i="3"/>
  <c r="F59"/>
  <c r="G59"/>
  <c r="G60"/>
  <c r="G61"/>
  <c r="G62"/>
  <c r="E11" i="4"/>
  <c r="D11"/>
  <c r="N71" i="2" l="1"/>
  <c r="N66" s="1"/>
  <c r="N72"/>
  <c r="N49"/>
  <c r="N48" s="1"/>
  <c r="N38"/>
  <c r="N37" s="1"/>
  <c r="N16"/>
  <c r="N15" s="1"/>
  <c r="N11" l="1"/>
  <c r="O11" s="1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69"/>
  <c r="O68"/>
  <c r="O67"/>
  <c r="O65"/>
  <c r="O64"/>
  <c r="O63"/>
  <c r="O62"/>
  <c r="O61"/>
  <c r="O60"/>
  <c r="O59"/>
  <c r="O58"/>
  <c r="O57"/>
  <c r="O56"/>
  <c r="O54"/>
  <c r="O53"/>
  <c r="O52"/>
  <c r="O51"/>
  <c r="O50"/>
  <c r="O49"/>
  <c r="O48"/>
  <c r="O47"/>
  <c r="O46"/>
  <c r="O45"/>
  <c r="O44"/>
  <c r="O43"/>
  <c r="O42"/>
  <c r="O40"/>
  <c r="O39"/>
  <c r="O38"/>
  <c r="O37"/>
  <c r="O36"/>
  <c r="O35"/>
  <c r="O34"/>
  <c r="O33"/>
  <c r="O32"/>
  <c r="O31"/>
  <c r="O29"/>
  <c r="O27"/>
  <c r="O26"/>
  <c r="O24"/>
  <c r="O22"/>
  <c r="O21"/>
  <c r="O20"/>
  <c r="O18"/>
  <c r="O17"/>
  <c r="O14"/>
  <c r="O13"/>
  <c r="O12"/>
  <c r="G66"/>
  <c r="O66" s="1"/>
  <c r="O16" l="1"/>
  <c r="O15" s="1"/>
</calcChain>
</file>

<file path=xl/sharedStrings.xml><?xml version="1.0" encoding="utf-8"?>
<sst xmlns="http://schemas.openxmlformats.org/spreadsheetml/2006/main" count="1151" uniqueCount="146">
  <si>
    <t>Наименование</t>
  </si>
  <si>
    <t>Ведомство</t>
  </si>
  <si>
    <t>Подраздел</t>
  </si>
  <si>
    <t>Целевая статья</t>
  </si>
  <si>
    <t>Вид расхода</t>
  </si>
  <si>
    <t>ДОП.класс</t>
  </si>
  <si>
    <t>Роспись утвержденная</t>
  </si>
  <si>
    <t>Роспись и изменениями</t>
  </si>
  <si>
    <t>Муниципальное образование сельского поселения " Деревня Манино"</t>
  </si>
  <si>
    <t>001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</si>
  <si>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</si>
  <si>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</si>
  <si>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</si>
  <si>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>51 0 01 00300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</si>
  <si>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</si>
  <si>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</si>
  <si>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</si>
  <si>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</si>
  <si>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</si>
  <si>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</si>
  <si>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</si>
  <si>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>51 0 01 00400</t>
  </si>
  <si>
    <t xml:space="preserve">        Прочая закупка товаров, работ и услуг</t>
  </si>
  <si>
    <t>244</t>
  </si>
  <si>
    <t xml:space="preserve">        Закупка энергетических ресурсов</t>
  </si>
  <si>
    <t>247</t>
  </si>
  <si>
    <t xml:space="preserve">        Уплата иных платежей</t>
  </si>
  <si>
    <t>853</t>
  </si>
  <si>
    <t xml:space="preserve">      Центральный аппарат (муниципальные служащие)</t>
  </si>
  <si>
    <t>51 0 01 00410</t>
  </si>
  <si>
    <t xml:space="preserve">        Фонд оплаты труда государственных (муниципальных) органов</t>
  </si>
  <si>
    <t>121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</si>
  <si>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</si>
  <si>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</si>
  <si>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Центральный аппарат (прочие работники)</t>
  </si>
  <si>
    <t>51 0 01 00420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</si>
  <si>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</si>
  <si>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</si>
  <si>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</si>
  <si>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</si>
  <si>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</si>
  <si>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</si>
  <si>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</si>
  <si>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</si>
  <si>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</si>
  <si>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</si>
  <si>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</si>
  <si>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</si>
  <si>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</si>
  <si>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</si>
  <si>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</si>
  <si>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</si>
  <si>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 xml:space="preserve">   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</si>
  <si>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</si>
  <si>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</si>
  <si>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</si>
  <si>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</si>
  <si>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</si>
  <si>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  Проведение мероприятий по борьбе с борщевиком Сосновского</t>
  </si>
  <si>
    <t>10 0 01 00300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</si>
  <si>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</si>
  <si>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</si>
  <si>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</si>
  <si>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</si>
  <si>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</si>
  <si>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(грейдирование дорог)</t>
  </si>
  <si>
    <t>24 1 03 01020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</si>
  <si>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</si>
  <si>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</si>
  <si>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Другие вопросы в области национальной экономики</t>
  </si>
  <si>
    <t>0412</t>
  </si>
  <si>
    <t xml:space="preserve">      Содержание мест захоронения на территории сельских поселений Людиновского района</t>
  </si>
  <si>
    <t>48 2 01 03000</t>
  </si>
  <si>
    <t xml:space="preserve">    Коммунальное хозяйство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</si>
  <si>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</si>
  <si>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</si>
  <si>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02 1 02 03000</t>
  </si>
  <si>
    <t xml:space="preserve">    Благоустройство</t>
  </si>
  <si>
    <t>0503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</si>
  <si>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</si>
  <si>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</si>
  <si>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</si>
  <si>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</si>
  <si>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и ремонт пешеходных дорожек, тротуаров, детских и спортивных площадок</t>
  </si>
  <si>
    <t>48 0 01 00210</t>
  </si>
  <si>
    <t xml:space="preserve">      Содержание в чистоте территории сельского поселения</t>
  </si>
  <si>
    <t>48 0 01 00220</t>
  </si>
  <si>
    <t xml:space="preserve">      Окашивание травы на территории сельского поселения</t>
  </si>
  <si>
    <t>48 0 01 00230</t>
  </si>
  <si>
    <t xml:space="preserve">      Спиливание и утилизация деревьев</t>
  </si>
  <si>
    <t>48 0 01 00240</t>
  </si>
  <si>
    <t xml:space="preserve">      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</si>
  <si>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51 0 21 00000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</si>
  <si>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</si>
  <si>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</si>
  <si>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</si>
  <si>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</si>
  <si>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</si>
  <si>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>1003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</si>
  <si>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</si>
  <si>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</si>
  <si>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</si>
  <si>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>360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</si>
  <si>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</si>
  <si>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</si>
  <si>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</si>
  <si>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>312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</si>
  <si>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</si>
  <si>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</si>
  <si>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>03 0 04 01500</t>
  </si>
  <si>
    <t xml:space="preserve">        Иные межбюджетные трансферты</t>
  </si>
  <si>
    <t>540</t>
  </si>
  <si>
    <t xml:space="preserve">    Другие вопросы в области физической культуры и спорта</t>
  </si>
  <si>
    <t>1105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</si>
  <si>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</si>
  <si>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</si>
  <si>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</si>
  <si>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</si>
  <si>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</si>
  <si>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</si>
  <si>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11 0 03 03300</t>
  </si>
  <si>
    <t>Заработная плата</t>
  </si>
  <si>
    <t xml:space="preserve">Взносы по обязательному социальному страхованию </t>
  </si>
  <si>
    <t>Изменения, руб.</t>
  </si>
  <si>
    <t>ЖИЛИЩНО-КОММУНАЛЬНОЕ ХОЗЯЙСТВО</t>
  </si>
  <si>
    <t>0500</t>
  </si>
  <si>
    <t>Приложение 4</t>
  </si>
  <si>
    <t>831</t>
  </si>
  <si>
    <t>51 0 21 00240</t>
  </si>
  <si>
    <t>51 0 21 01400</t>
  </si>
  <si>
    <t xml:space="preserve">        Исполнение судебных актов Российской Федерации и мировых соглашений по возмещению причиненного вреда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</si>
  <si>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</si>
  <si>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сцены с навесом в районе д.66/1 по ул.Центральная в д.Манино)</t>
  </si>
  <si>
    <t>О внесении изменений в решение Сельской Думы сельского поселения
«Деревня Манино» от 28.12.2022г. № 46  «О бюджете сельского поселения
«Деревня Манино» на 2023г. и плановый период 2024-2025 годы»                                                                                                                                                                                                                               (в редакции от 12.04.2023 г. №24)</t>
  </si>
  <si>
    <t>Распределение бюджетных ассигнований сельского поселения "Деревня Манино" по разделам, подраздел,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2023 год</t>
  </si>
  <si>
    <t>Приложение 6</t>
  </si>
  <si>
    <t>О внесении изменений в решение Сельской Думы сельского поселения «Деревня Манино» от 28.12.2022г. № 46  «О бюджете сельского поселения «Деревня Манино» на 2023г. и плановый период 2024-2025 годы»                                                                                                                                                                                                                               (в редакции от 12.04.2023 г. №24)</t>
  </si>
  <si>
    <t>Распределение бюджетных ассигнований сельского поселения "Деревня Манино" по разделам, подраздел, по целевым статьям (муниципальным программам и непрограммным направлениям деятельности),группам и подгруппам видов расходов классификации бюджетов на 2023год</t>
  </si>
  <si>
    <t>Приложение 8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</si>
  <si>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</si>
  <si>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Распределение бюджетных ассигнований сельского поселения "Деревня Манино" по целевым статьям (муниципальным программам и непрограммным направлениям деятельности на 2023год</t>
  </si>
  <si>
    <t>к   Решению Сельской Думы</t>
  </si>
  <si>
    <t>№ 32 от 29.09.2023 г</t>
  </si>
  <si>
    <t>к  Решения Сельской Думы</t>
  </si>
  <si>
    <t>№_32 от 29.09.2023 г</t>
  </si>
  <si>
    <t>к Решению Сельской Думы</t>
  </si>
</sst>
</file>

<file path=xl/styles.xml><?xml version="1.0" encoding="utf-8"?>
<styleSheet xmlns="http://schemas.openxmlformats.org/spreadsheetml/2006/main">
  <fonts count="1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1"/>
      <name val="Formular"/>
    </font>
    <font>
      <b/>
      <sz val="11"/>
      <name val="Calibri"/>
      <family val="2"/>
      <scheme val="minor"/>
    </font>
    <font>
      <b/>
      <i/>
      <sz val="10"/>
      <color rgb="FF000000"/>
      <name val="Arial Cyr"/>
      <charset val="204"/>
    </font>
    <font>
      <sz val="12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1"/>
      <name val="Arial"/>
      <family val="2"/>
      <charset val="204"/>
    </font>
    <font>
      <b/>
      <sz val="12"/>
      <name val="Calibri"/>
      <family val="2"/>
      <scheme val="minor"/>
    </font>
    <font>
      <sz val="1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b/>
      <i/>
      <sz val="10"/>
      <color rgb="FF000000"/>
      <name val="Cambria"/>
      <family val="1"/>
      <charset val="204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1"/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4" fontId="1" fillId="0" borderId="3">
      <alignment horizontal="right" vertical="top" shrinkToFit="1"/>
    </xf>
    <xf numFmtId="4" fontId="1" fillId="0" borderId="1">
      <alignment horizontal="right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0" borderId="2">
      <alignment horizontal="center" vertical="center" wrapText="1"/>
    </xf>
    <xf numFmtId="0" fontId="3" fillId="0" borderId="3">
      <alignment horizontal="left" vertical="top" wrapText="1"/>
    </xf>
    <xf numFmtId="0" fontId="1" fillId="4" borderId="1">
      <alignment horizontal="center"/>
    </xf>
  </cellStyleXfs>
  <cellXfs count="12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3" fillId="0" borderId="1" xfId="8" applyNumberFormat="1" applyProtection="1"/>
    <xf numFmtId="0" fontId="1" fillId="0" borderId="3" xfId="9" applyNumberFormat="1" applyProtection="1">
      <alignment horizontal="center" vertical="center" shrinkToFit="1"/>
    </xf>
    <xf numFmtId="0" fontId="1" fillId="0" borderId="3" xfId="10" quotePrefix="1" applyNumberFormat="1" applyProtection="1">
      <alignment horizontal="left" vertical="top" wrapText="1"/>
    </xf>
    <xf numFmtId="0" fontId="1" fillId="0" borderId="3" xfId="10" applyNumberFormat="1" applyProtection="1">
      <alignment horizontal="left" vertical="top" wrapText="1"/>
    </xf>
    <xf numFmtId="4" fontId="1" fillId="2" borderId="3" xfId="11" applyNumberFormat="1" applyProtection="1">
      <alignment horizontal="right" vertical="top" shrinkToFit="1"/>
    </xf>
    <xf numFmtId="4" fontId="1" fillId="0" borderId="3" xfId="12" applyNumberFormat="1" applyProtection="1">
      <alignment horizontal="right" vertical="top" shrinkToFit="1"/>
    </xf>
    <xf numFmtId="4" fontId="1" fillId="0" borderId="1" xfId="13" applyNumberFormat="1" applyProtection="1">
      <alignment horizontal="right" shrinkToFit="1"/>
    </xf>
    <xf numFmtId="0" fontId="1" fillId="0" borderId="1" xfId="17" applyNumberFormat="1" applyProtection="1">
      <alignment horizontal="left" wrapText="1"/>
    </xf>
    <xf numFmtId="0" fontId="5" fillId="5" borderId="3" xfId="10" quotePrefix="1" applyNumberFormat="1" applyFont="1" applyFill="1" applyProtection="1">
      <alignment horizontal="left" vertical="top" wrapText="1"/>
    </xf>
    <xf numFmtId="0" fontId="5" fillId="5" borderId="3" xfId="10" applyNumberFormat="1" applyFont="1" applyFill="1" applyProtection="1">
      <alignment horizontal="left" vertical="top" wrapText="1"/>
    </xf>
    <xf numFmtId="4" fontId="5" fillId="5" borderId="3" xfId="11" applyNumberFormat="1" applyFont="1" applyFill="1" applyProtection="1">
      <alignment horizontal="right" vertical="top" shrinkToFit="1"/>
    </xf>
    <xf numFmtId="0" fontId="1" fillId="0" borderId="3" xfId="10" quotePrefix="1" applyNumberFormat="1" applyAlignment="1" applyProtection="1">
      <alignment horizontal="center" vertical="top" wrapText="1"/>
    </xf>
    <xf numFmtId="0" fontId="6" fillId="0" borderId="0" xfId="0" applyFont="1" applyAlignment="1">
      <alignment horizontal="center"/>
    </xf>
    <xf numFmtId="0" fontId="3" fillId="5" borderId="3" xfId="10" applyNumberFormat="1" applyFont="1" applyFill="1" applyProtection="1">
      <alignment horizontal="left" vertical="top" wrapText="1"/>
    </xf>
    <xf numFmtId="0" fontId="3" fillId="5" borderId="3" xfId="10" quotePrefix="1" applyNumberFormat="1" applyFont="1" applyFill="1" applyProtection="1">
      <alignment horizontal="left" vertical="top" wrapText="1"/>
    </xf>
    <xf numFmtId="4" fontId="3" fillId="5" borderId="3" xfId="12" applyNumberFormat="1" applyFont="1" applyFill="1" applyProtection="1">
      <alignment horizontal="right" vertical="top" shrinkToFit="1"/>
    </xf>
    <xf numFmtId="4" fontId="3" fillId="0" borderId="1" xfId="13" applyNumberFormat="1" applyFont="1" applyFill="1" applyProtection="1">
      <alignment horizontal="right" shrinkToFit="1"/>
    </xf>
    <xf numFmtId="0" fontId="7" fillId="0" borderId="0" xfId="0" applyFont="1" applyFill="1" applyProtection="1">
      <protection locked="0"/>
    </xf>
    <xf numFmtId="0" fontId="8" fillId="5" borderId="3" xfId="10" quotePrefix="1" applyNumberFormat="1" applyFont="1" applyFill="1" applyProtection="1">
      <alignment horizontal="left" vertical="top" wrapText="1"/>
    </xf>
    <xf numFmtId="0" fontId="8" fillId="5" borderId="3" xfId="10" applyNumberFormat="1" applyFont="1" applyFill="1" applyProtection="1">
      <alignment horizontal="left" vertical="top" wrapText="1"/>
    </xf>
    <xf numFmtId="4" fontId="8" fillId="5" borderId="3" xfId="11" applyNumberFormat="1" applyFont="1" applyFill="1" applyProtection="1">
      <alignment horizontal="right" vertical="top" shrinkToFit="1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3" xfId="10" quotePrefix="1" applyNumberFormat="1" applyFont="1" applyProtection="1">
      <alignment horizontal="left" vertical="top" wrapText="1"/>
    </xf>
    <xf numFmtId="0" fontId="5" fillId="0" borderId="3" xfId="10" applyNumberFormat="1" applyFont="1" applyProtection="1">
      <alignment horizontal="left" vertical="top" wrapText="1"/>
    </xf>
    <xf numFmtId="4" fontId="1" fillId="6" borderId="3" xfId="12" applyNumberFormat="1" applyFill="1" applyProtection="1">
      <alignment horizontal="right" vertical="top" shrinkToFit="1"/>
    </xf>
    <xf numFmtId="0" fontId="1" fillId="0" borderId="2" xfId="10" quotePrefix="1" applyNumberFormat="1" applyBorder="1" applyProtection="1">
      <alignment horizontal="left" vertical="top" wrapText="1"/>
    </xf>
    <xf numFmtId="4" fontId="1" fillId="2" borderId="2" xfId="11" applyNumberFormat="1" applyBorder="1" applyProtection="1">
      <alignment horizontal="right" vertical="top" shrinkToFit="1"/>
    </xf>
    <xf numFmtId="0" fontId="1" fillId="0" borderId="6" xfId="10" quotePrefix="1" applyNumberFormat="1" applyBorder="1" applyProtection="1">
      <alignment horizontal="left" vertical="top" wrapText="1"/>
    </xf>
    <xf numFmtId="0" fontId="1" fillId="0" borderId="6" xfId="10" applyNumberFormat="1" applyBorder="1" applyProtection="1">
      <alignment horizontal="left" vertical="top" wrapText="1"/>
    </xf>
    <xf numFmtId="4" fontId="1" fillId="2" borderId="6" xfId="11" applyNumberFormat="1" applyBorder="1" applyProtection="1">
      <alignment horizontal="right" vertical="top" shrinkToFit="1"/>
    </xf>
    <xf numFmtId="0" fontId="0" fillId="0" borderId="7" xfId="0" applyBorder="1" applyProtection="1">
      <protection locked="0"/>
    </xf>
    <xf numFmtId="4" fontId="5" fillId="5" borderId="6" xfId="11" applyNumberFormat="1" applyFont="1" applyFill="1" applyBorder="1" applyProtection="1">
      <alignment horizontal="right" vertical="top" shrinkToFit="1"/>
    </xf>
    <xf numFmtId="0" fontId="0" fillId="6" borderId="7" xfId="0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" fontId="5" fillId="5" borderId="4" xfId="11" applyNumberFormat="1" applyFont="1" applyFill="1" applyBorder="1" applyProtection="1">
      <alignment horizontal="right" vertical="top" shrinkToFit="1"/>
    </xf>
    <xf numFmtId="4" fontId="1" fillId="2" borderId="4" xfId="11" applyNumberFormat="1" applyBorder="1" applyProtection="1">
      <alignment horizontal="right" vertical="top" shrinkToFit="1"/>
    </xf>
    <xf numFmtId="4" fontId="1" fillId="6" borderId="4" xfId="12" applyNumberFormat="1" applyFill="1" applyBorder="1" applyProtection="1">
      <alignment horizontal="right" vertical="top" shrinkToFit="1"/>
    </xf>
    <xf numFmtId="4" fontId="3" fillId="5" borderId="4" xfId="12" applyNumberFormat="1" applyFont="1" applyFill="1" applyBorder="1" applyProtection="1">
      <alignment horizontal="right" vertical="top" shrinkToFit="1"/>
    </xf>
    <xf numFmtId="4" fontId="3" fillId="5" borderId="4" xfId="11" applyNumberFormat="1" applyFont="1" applyFill="1" applyBorder="1" applyProtection="1">
      <alignment horizontal="right" vertical="top" shrinkToFit="1"/>
    </xf>
    <xf numFmtId="4" fontId="8" fillId="5" borderId="4" xfId="11" applyNumberFormat="1" applyFont="1" applyFill="1" applyBorder="1" applyProtection="1">
      <alignment horizontal="right" vertical="top" shrinkToFit="1"/>
    </xf>
    <xf numFmtId="0" fontId="2" fillId="7" borderId="3" xfId="10" quotePrefix="1" applyNumberFormat="1" applyFont="1" applyFill="1" applyProtection="1">
      <alignment horizontal="left" vertical="top" wrapText="1"/>
    </xf>
    <xf numFmtId="0" fontId="2" fillId="7" borderId="3" xfId="10" applyNumberFormat="1" applyFont="1" applyFill="1" applyProtection="1">
      <alignment horizontal="left" vertical="top" wrapText="1"/>
    </xf>
    <xf numFmtId="4" fontId="2" fillId="7" borderId="3" xfId="11" applyNumberFormat="1" applyFont="1" applyFill="1" applyProtection="1">
      <alignment horizontal="right" vertical="top" shrinkToFit="1"/>
    </xf>
    <xf numFmtId="0" fontId="2" fillId="7" borderId="1" xfId="2" applyNumberFormat="1" applyFont="1" applyFill="1" applyProtection="1"/>
    <xf numFmtId="0" fontId="12" fillId="7" borderId="0" xfId="0" applyFont="1" applyFill="1" applyProtection="1">
      <protection locked="0"/>
    </xf>
    <xf numFmtId="4" fontId="2" fillId="7" borderId="10" xfId="11" applyNumberFormat="1" applyFont="1" applyFill="1" applyBorder="1" applyProtection="1">
      <alignment horizontal="right" vertical="top" shrinkToFit="1"/>
    </xf>
    <xf numFmtId="4" fontId="5" fillId="8" borderId="3" xfId="11" applyNumberFormat="1" applyFont="1" applyFill="1" applyProtection="1">
      <alignment horizontal="right" vertical="top" shrinkToFit="1"/>
    </xf>
    <xf numFmtId="4" fontId="5" fillId="8" borderId="4" xfId="11" applyNumberFormat="1" applyFont="1" applyFill="1" applyBorder="1" applyProtection="1">
      <alignment horizontal="right" vertical="top" shrinkToFit="1"/>
    </xf>
    <xf numFmtId="4" fontId="8" fillId="8" borderId="4" xfId="11" applyNumberFormat="1" applyFont="1" applyFill="1" applyBorder="1" applyProtection="1">
      <alignment horizontal="right" vertical="top" shrinkToFit="1"/>
    </xf>
    <xf numFmtId="0" fontId="1" fillId="0" borderId="4" xfId="10" quotePrefix="1" applyNumberFormat="1" applyBorder="1" applyProtection="1">
      <alignment horizontal="left" vertical="top" wrapText="1"/>
    </xf>
    <xf numFmtId="0" fontId="1" fillId="0" borderId="7" xfId="10" quotePrefix="1" applyNumberFormat="1" applyBorder="1" applyProtection="1">
      <alignment horizontal="left" vertical="top" wrapText="1"/>
    </xf>
    <xf numFmtId="0" fontId="13" fillId="0" borderId="0" xfId="0" applyFont="1"/>
    <xf numFmtId="0" fontId="13" fillId="0" borderId="0" xfId="0" applyNumberFormat="1" applyFont="1" applyAlignment="1">
      <alignment wrapText="1"/>
    </xf>
    <xf numFmtId="4" fontId="5" fillId="5" borderId="7" xfId="11" applyNumberFormat="1" applyFont="1" applyFill="1" applyBorder="1" applyProtection="1">
      <alignment horizontal="right" vertical="top" shrinkToFit="1"/>
    </xf>
    <xf numFmtId="4" fontId="1" fillId="2" borderId="7" xfId="11" applyNumberFormat="1" applyBorder="1" applyProtection="1">
      <alignment horizontal="right" vertical="top" shrinkToFit="1"/>
    </xf>
    <xf numFmtId="0" fontId="13" fillId="0" borderId="0" xfId="0" applyFont="1" applyAlignment="1"/>
    <xf numFmtId="0" fontId="16" fillId="0" borderId="3" xfId="9" applyNumberFormat="1" applyFont="1" applyProtection="1">
      <alignment horizontal="center" vertical="center" shrinkToFit="1"/>
    </xf>
    <xf numFmtId="0" fontId="13" fillId="0" borderId="9" xfId="0" applyFont="1" applyBorder="1" applyAlignment="1" applyProtection="1">
      <alignment horizontal="center"/>
      <protection locked="0"/>
    </xf>
    <xf numFmtId="0" fontId="17" fillId="7" borderId="3" xfId="10" quotePrefix="1" applyNumberFormat="1" applyFont="1" applyFill="1" applyProtection="1">
      <alignment horizontal="left" vertical="top" wrapText="1"/>
    </xf>
    <xf numFmtId="0" fontId="17" fillId="7" borderId="3" xfId="10" applyNumberFormat="1" applyFont="1" applyFill="1" applyProtection="1">
      <alignment horizontal="left" vertical="top" wrapText="1"/>
    </xf>
    <xf numFmtId="4" fontId="17" fillId="7" borderId="3" xfId="11" applyNumberFormat="1" applyFont="1" applyFill="1" applyProtection="1">
      <alignment horizontal="right" vertical="top" shrinkToFit="1"/>
    </xf>
    <xf numFmtId="4" fontId="17" fillId="7" borderId="10" xfId="11" applyNumberFormat="1" applyFont="1" applyFill="1" applyBorder="1" applyProtection="1">
      <alignment horizontal="right" vertical="top" shrinkToFit="1"/>
    </xf>
    <xf numFmtId="0" fontId="15" fillId="5" borderId="3" xfId="10" quotePrefix="1" applyNumberFormat="1" applyFont="1" applyFill="1" applyProtection="1">
      <alignment horizontal="left" vertical="top" wrapText="1"/>
    </xf>
    <xf numFmtId="0" fontId="15" fillId="5" borderId="3" xfId="10" applyNumberFormat="1" applyFont="1" applyFill="1" applyProtection="1">
      <alignment horizontal="left" vertical="top" wrapText="1"/>
    </xf>
    <xf numFmtId="4" fontId="15" fillId="5" borderId="3" xfId="11" applyNumberFormat="1" applyFont="1" applyFill="1" applyProtection="1">
      <alignment horizontal="right" vertical="top" shrinkToFit="1"/>
    </xf>
    <xf numFmtId="4" fontId="15" fillId="5" borderId="4" xfId="11" applyNumberFormat="1" applyFont="1" applyFill="1" applyBorder="1" applyProtection="1">
      <alignment horizontal="right" vertical="top" shrinkToFit="1"/>
    </xf>
    <xf numFmtId="4" fontId="15" fillId="8" borderId="3" xfId="11" applyNumberFormat="1" applyFont="1" applyFill="1" applyProtection="1">
      <alignment horizontal="right" vertical="top" shrinkToFit="1"/>
    </xf>
    <xf numFmtId="0" fontId="16" fillId="0" borderId="3" xfId="10" quotePrefix="1" applyNumberFormat="1" applyFont="1" applyProtection="1">
      <alignment horizontal="left" vertical="top" wrapText="1"/>
    </xf>
    <xf numFmtId="4" fontId="16" fillId="2" borderId="3" xfId="11" applyNumberFormat="1" applyFont="1" applyProtection="1">
      <alignment horizontal="right" vertical="top" shrinkToFit="1"/>
    </xf>
    <xf numFmtId="4" fontId="16" fillId="2" borderId="4" xfId="11" applyNumberFormat="1" applyFont="1" applyBorder="1" applyProtection="1">
      <alignment horizontal="right" vertical="top" shrinkToFit="1"/>
    </xf>
    <xf numFmtId="0" fontId="16" fillId="0" borderId="6" xfId="10" quotePrefix="1" applyNumberFormat="1" applyFont="1" applyBorder="1" applyProtection="1">
      <alignment horizontal="left" vertical="top" wrapText="1"/>
    </xf>
    <xf numFmtId="4" fontId="16" fillId="2" borderId="6" xfId="11" applyNumberFormat="1" applyFont="1" applyBorder="1" applyProtection="1">
      <alignment horizontal="right" vertical="top" shrinkToFit="1"/>
    </xf>
    <xf numFmtId="0" fontId="13" fillId="6" borderId="7" xfId="0" applyFont="1" applyFill="1" applyBorder="1" applyProtection="1">
      <protection locked="0"/>
    </xf>
    <xf numFmtId="4" fontId="15" fillId="5" borderId="6" xfId="11" applyNumberFormat="1" applyFont="1" applyFill="1" applyBorder="1" applyProtection="1">
      <alignment horizontal="right" vertical="top" shrinkToFit="1"/>
    </xf>
    <xf numFmtId="4" fontId="15" fillId="8" borderId="4" xfId="11" applyNumberFormat="1" applyFont="1" applyFill="1" applyBorder="1" applyProtection="1">
      <alignment horizontal="right" vertical="top" shrinkToFi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5" fillId="9" borderId="3" xfId="10" applyNumberFormat="1" applyFont="1" applyFill="1" applyProtection="1">
      <alignment horizontal="left" vertical="top" wrapText="1"/>
    </xf>
    <xf numFmtId="0" fontId="1" fillId="9" borderId="3" xfId="10" applyNumberFormat="1" applyFill="1" applyProtection="1">
      <alignment horizontal="left" vertical="top" wrapText="1"/>
    </xf>
    <xf numFmtId="4" fontId="5" fillId="9" borderId="3" xfId="11" applyNumberFormat="1" applyFont="1" applyFill="1" applyProtection="1">
      <alignment horizontal="right" vertical="top" shrinkToFit="1"/>
    </xf>
    <xf numFmtId="0" fontId="15" fillId="9" borderId="3" xfId="10" quotePrefix="1" applyNumberFormat="1" applyFont="1" applyFill="1" applyProtection="1">
      <alignment horizontal="left" vertical="top" wrapText="1"/>
    </xf>
    <xf numFmtId="0" fontId="15" fillId="9" borderId="3" xfId="10" applyNumberFormat="1" applyFont="1" applyFill="1" applyProtection="1">
      <alignment horizontal="left" vertical="top" wrapText="1"/>
    </xf>
    <xf numFmtId="4" fontId="15" fillId="9" borderId="3" xfId="11" applyNumberFormat="1" applyFont="1" applyFill="1" applyProtection="1">
      <alignment horizontal="right" vertical="top" shrinkToFit="1"/>
    </xf>
    <xf numFmtId="4" fontId="15" fillId="9" borderId="4" xfId="11" applyNumberFormat="1" applyFont="1" applyFill="1" applyBorder="1" applyProtection="1">
      <alignment horizontal="right" vertical="top" shrinkToFit="1"/>
    </xf>
    <xf numFmtId="0" fontId="13" fillId="9" borderId="0" xfId="0" applyFont="1" applyFill="1"/>
    <xf numFmtId="4" fontId="15" fillId="9" borderId="3" xfId="12" applyNumberFormat="1" applyFont="1" applyFill="1" applyProtection="1">
      <alignment horizontal="right" vertical="top" shrinkToFit="1"/>
    </xf>
    <xf numFmtId="4" fontId="15" fillId="9" borderId="4" xfId="12" applyNumberFormat="1" applyFont="1" applyFill="1" applyBorder="1" applyProtection="1">
      <alignment horizontal="right" vertical="top" shrinkToFit="1"/>
    </xf>
    <xf numFmtId="4" fontId="13" fillId="0" borderId="0" xfId="0" applyNumberFormat="1" applyFont="1"/>
    <xf numFmtId="0" fontId="18" fillId="9" borderId="3" xfId="10" quotePrefix="1" applyNumberFormat="1" applyFont="1" applyFill="1" applyProtection="1">
      <alignment horizontal="left" vertical="top" wrapText="1"/>
    </xf>
    <xf numFmtId="0" fontId="18" fillId="9" borderId="3" xfId="10" applyNumberFormat="1" applyFont="1" applyFill="1" applyProtection="1">
      <alignment horizontal="left" vertical="top" wrapText="1"/>
    </xf>
    <xf numFmtId="4" fontId="18" fillId="9" borderId="3" xfId="11" applyNumberFormat="1" applyFont="1" applyFill="1" applyProtection="1">
      <alignment horizontal="right" vertical="top" shrinkToFit="1"/>
    </xf>
    <xf numFmtId="4" fontId="18" fillId="9" borderId="4" xfId="11" applyNumberFormat="1" applyFont="1" applyFill="1" applyBorder="1" applyProtection="1">
      <alignment horizontal="right" vertical="top" shrinkToFit="1"/>
    </xf>
    <xf numFmtId="0" fontId="3" fillId="0" borderId="8" xfId="7" applyNumberFormat="1" applyBorder="1" applyProtection="1">
      <alignment horizontal="center" vertical="center" wrapText="1"/>
    </xf>
    <xf numFmtId="0" fontId="3" fillId="0" borderId="8" xfId="7" applyBorder="1">
      <alignment horizontal="center" vertical="center" wrapText="1"/>
    </xf>
    <xf numFmtId="49" fontId="11" fillId="0" borderId="7" xfId="0" applyNumberFormat="1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2" xfId="7" applyNumberFormat="1" applyProtection="1">
      <alignment horizontal="center" vertical="center" wrapText="1"/>
    </xf>
    <xf numFmtId="0" fontId="3" fillId="0" borderId="2" xfId="7">
      <alignment horizontal="center" vertical="center" wrapText="1"/>
    </xf>
    <xf numFmtId="0" fontId="3" fillId="9" borderId="8" xfId="7" applyNumberFormat="1" applyFill="1" applyBorder="1" applyProtection="1">
      <alignment horizontal="center" vertical="center" wrapText="1"/>
    </xf>
    <xf numFmtId="0" fontId="3" fillId="9" borderId="8" xfId="7" applyFill="1" applyBorder="1">
      <alignment horizontal="center" vertical="center" wrapText="1"/>
    </xf>
    <xf numFmtId="49" fontId="11" fillId="9" borderId="7" xfId="0" applyNumberFormat="1" applyFont="1" applyFill="1" applyBorder="1" applyAlignment="1" applyProtection="1">
      <alignment horizontal="center" wrapText="1"/>
      <protection locked="0"/>
    </xf>
    <xf numFmtId="0" fontId="3" fillId="9" borderId="2" xfId="7" applyNumberFormat="1" applyFill="1" applyProtection="1">
      <alignment horizontal="center" vertical="center" wrapText="1"/>
    </xf>
    <xf numFmtId="0" fontId="3" fillId="9" borderId="2" xfId="7" applyFill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5" fillId="0" borderId="2" xfId="7" applyNumberFormat="1" applyFont="1" applyProtection="1">
      <alignment horizontal="center" vertical="center" wrapText="1"/>
    </xf>
    <xf numFmtId="0" fontId="15" fillId="0" borderId="2" xfId="7" applyFont="1">
      <alignment horizontal="center" vertical="center" wrapText="1"/>
    </xf>
    <xf numFmtId="0" fontId="15" fillId="0" borderId="8" xfId="7" applyNumberFormat="1" applyFont="1" applyBorder="1" applyProtection="1">
      <alignment horizontal="center" vertical="center" wrapText="1"/>
    </xf>
    <xf numFmtId="0" fontId="15" fillId="0" borderId="8" xfId="7" applyFont="1" applyBorder="1">
      <alignment horizontal="center" vertical="center" wrapText="1"/>
    </xf>
    <xf numFmtId="49" fontId="14" fillId="0" borderId="7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Alignment="1">
      <alignment horizontal="center" vertical="center" wrapText="1"/>
    </xf>
  </cellXfs>
  <cellStyles count="27">
    <cellStyle name="br" xfId="20"/>
    <cellStyle name="col" xfId="19"/>
    <cellStyle name="st24" xfId="7"/>
    <cellStyle name="st25" xfId="8"/>
    <cellStyle name="style0" xfId="21"/>
    <cellStyle name="td" xfId="22"/>
    <cellStyle name="tr" xfId="18"/>
    <cellStyle name="xl21" xfId="23"/>
    <cellStyle name="xl22" xfId="24"/>
    <cellStyle name="xl23" xfId="9"/>
    <cellStyle name="xl24" xfId="14"/>
    <cellStyle name="xl25" xfId="16"/>
    <cellStyle name="xl26" xfId="1"/>
    <cellStyle name="xl27" xfId="3"/>
    <cellStyle name="xl28" xfId="4"/>
    <cellStyle name="xl29" xfId="5"/>
    <cellStyle name="xl30" xfId="6"/>
    <cellStyle name="xl31" xfId="15"/>
    <cellStyle name="xl32" xfId="2"/>
    <cellStyle name="xl33" xfId="17"/>
    <cellStyle name="xl34" xfId="10"/>
    <cellStyle name="xl35" xfId="25"/>
    <cellStyle name="xl36" xfId="11"/>
    <cellStyle name="xl37" xfId="26"/>
    <cellStyle name="xl38" xfId="12"/>
    <cellStyle name="xl39" xfId="1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92D050"/>
    <pageSetUpPr fitToPage="1"/>
  </sheetPr>
  <dimension ref="A1:O109"/>
  <sheetViews>
    <sheetView showGridLines="0" view="pageBreakPreview" zoomScale="80" zoomScaleSheetLayoutView="80" workbookViewId="0">
      <pane ySplit="10" topLeftCell="A40" activePane="bottomLeft" state="frozen"/>
      <selection pane="bottomLeft" activeCell="G3" sqref="G3:O3"/>
    </sheetView>
  </sheetViews>
  <sheetFormatPr defaultColWidth="9.140625" defaultRowHeight="15"/>
  <cols>
    <col min="1" max="1" width="58.42578125" style="1" customWidth="1"/>
    <col min="2" max="2" width="6.7109375" style="1" customWidth="1"/>
    <col min="3" max="3" width="8.140625" style="1" customWidth="1"/>
    <col min="4" max="4" width="13.85546875" style="1" customWidth="1"/>
    <col min="5" max="5" width="7.85546875" style="1" customWidth="1"/>
    <col min="6" max="6" width="7.85546875" style="1" hidden="1" customWidth="1"/>
    <col min="7" max="7" width="13.85546875" style="1" customWidth="1"/>
    <col min="8" max="8" width="0.140625" style="1" hidden="1" customWidth="1"/>
    <col min="9" max="9" width="0.140625" style="1" customWidth="1"/>
    <col min="10" max="11" width="0" style="1" hidden="1" customWidth="1"/>
    <col min="12" max="12" width="13" style="1" hidden="1" customWidth="1"/>
    <col min="13" max="13" width="0" style="1" hidden="1" customWidth="1"/>
    <col min="14" max="14" width="13.28515625" style="1" customWidth="1"/>
    <col min="15" max="15" width="16.140625" style="1" customWidth="1"/>
    <col min="16" max="16384" width="9.140625" style="1"/>
  </cols>
  <sheetData>
    <row r="1" spans="1:15" ht="15.75">
      <c r="A1" s="102" t="s">
        <v>126</v>
      </c>
      <c r="B1" s="102"/>
      <c r="C1" s="102"/>
      <c r="D1" s="102"/>
      <c r="E1" s="102"/>
      <c r="F1" s="103"/>
      <c r="G1" s="102"/>
      <c r="H1" s="102"/>
      <c r="I1" s="102"/>
      <c r="J1" s="103"/>
      <c r="K1" s="103"/>
      <c r="L1" s="103"/>
      <c r="M1" s="103"/>
      <c r="N1" s="102"/>
      <c r="O1" s="102"/>
    </row>
    <row r="2" spans="1:15" ht="15.75" customHeight="1">
      <c r="C2" s="102" t="s">
        <v>141</v>
      </c>
      <c r="D2" s="102"/>
      <c r="E2" s="102"/>
      <c r="F2" s="103"/>
      <c r="G2" s="102"/>
      <c r="H2" s="102"/>
      <c r="I2" s="102"/>
      <c r="J2" s="103"/>
      <c r="K2" s="103"/>
      <c r="L2" s="103"/>
      <c r="M2" s="103"/>
      <c r="N2" s="102"/>
      <c r="O2" s="102"/>
    </row>
    <row r="3" spans="1:15" ht="15.75" customHeight="1">
      <c r="E3" s="27"/>
      <c r="F3" s="28"/>
      <c r="G3" s="102" t="s">
        <v>142</v>
      </c>
      <c r="H3" s="102"/>
      <c r="I3" s="102"/>
      <c r="J3" s="103"/>
      <c r="K3" s="103"/>
      <c r="L3" s="103"/>
      <c r="M3" s="103"/>
      <c r="N3" s="102"/>
      <c r="O3" s="102"/>
    </row>
    <row r="4" spans="1:15" ht="63" customHeight="1">
      <c r="A4" s="104" t="s">
        <v>133</v>
      </c>
      <c r="B4" s="105"/>
      <c r="C4" s="105"/>
      <c r="D4" s="105"/>
      <c r="E4" s="105"/>
      <c r="F4" s="106"/>
      <c r="G4" s="105"/>
      <c r="H4" s="105"/>
      <c r="I4" s="105"/>
      <c r="J4" s="106"/>
      <c r="K4" s="106"/>
      <c r="L4" s="106"/>
      <c r="M4" s="106"/>
      <c r="N4" s="105"/>
      <c r="O4" s="105"/>
    </row>
    <row r="5" spans="1:15" ht="15.75">
      <c r="E5" s="25"/>
      <c r="F5" s="24"/>
      <c r="G5" s="26"/>
    </row>
    <row r="6" spans="1:15" ht="77.25" customHeight="1">
      <c r="A6" s="107" t="s">
        <v>137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ht="12.75" customHeight="1"/>
    <row r="8" spans="1:15" ht="15.2" customHeight="1">
      <c r="A8" s="108" t="s">
        <v>0</v>
      </c>
      <c r="B8" s="108" t="s">
        <v>1</v>
      </c>
      <c r="C8" s="108" t="s">
        <v>2</v>
      </c>
      <c r="D8" s="108" t="s">
        <v>3</v>
      </c>
      <c r="E8" s="108" t="s">
        <v>4</v>
      </c>
      <c r="F8" s="108" t="s">
        <v>5</v>
      </c>
      <c r="G8" s="108" t="s">
        <v>6</v>
      </c>
      <c r="H8" s="3"/>
      <c r="I8" s="3"/>
      <c r="N8" s="99" t="s">
        <v>7</v>
      </c>
      <c r="O8" s="101" t="s">
        <v>123</v>
      </c>
    </row>
    <row r="9" spans="1:15">
      <c r="A9" s="109"/>
      <c r="B9" s="109"/>
      <c r="C9" s="109"/>
      <c r="D9" s="109"/>
      <c r="E9" s="109"/>
      <c r="F9" s="109"/>
      <c r="G9" s="109"/>
      <c r="H9" s="2"/>
      <c r="I9" s="2"/>
      <c r="N9" s="100"/>
      <c r="O9" s="101"/>
    </row>
    <row r="10" spans="1:15" ht="12.75" customHeight="1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7</v>
      </c>
      <c r="G10" s="4">
        <v>6</v>
      </c>
      <c r="H10" s="2"/>
      <c r="I10" s="2"/>
      <c r="N10" s="41">
        <v>7</v>
      </c>
      <c r="O10" s="37"/>
    </row>
    <row r="11" spans="1:15" ht="31.5">
      <c r="A11" s="48" t="s">
        <v>8</v>
      </c>
      <c r="B11" s="48" t="s">
        <v>9</v>
      </c>
      <c r="C11" s="49"/>
      <c r="D11" s="49"/>
      <c r="E11" s="49"/>
      <c r="F11" s="6"/>
      <c r="G11" s="50">
        <v>11859724</v>
      </c>
      <c r="H11" s="51"/>
      <c r="I11" s="52"/>
      <c r="J11" s="5" t="s">
        <v>9</v>
      </c>
      <c r="K11" s="6"/>
      <c r="L11" s="6"/>
      <c r="M11" s="6"/>
      <c r="N11" s="53">
        <f>N12+N15+N34+N37+N42+N48+N56+N63+N66+N91+N94+N99+N106</f>
        <v>14319095.83</v>
      </c>
      <c r="O11" s="50">
        <f>N11-G11</f>
        <v>2459371.83</v>
      </c>
    </row>
    <row r="12" spans="1:15" ht="38.25">
      <c r="A12" s="11" t="s">
        <v>10</v>
      </c>
      <c r="B12" s="11" t="s">
        <v>9</v>
      </c>
      <c r="C12" s="11" t="s">
        <v>11</v>
      </c>
      <c r="D12" s="12"/>
      <c r="E12" s="12"/>
      <c r="F12" s="12"/>
      <c r="G12" s="13">
        <v>126000</v>
      </c>
      <c r="H12" s="2"/>
      <c r="J12" s="11" t="s">
        <v>9</v>
      </c>
      <c r="K12" s="11" t="s">
        <v>11</v>
      </c>
      <c r="L12" s="12"/>
      <c r="M12" s="12"/>
      <c r="N12" s="42">
        <v>126000</v>
      </c>
      <c r="O12" s="54">
        <f t="shared" ref="O12:O18" si="0">N12-G12</f>
        <v>0</v>
      </c>
    </row>
    <row r="13" spans="1:15" ht="25.5">
      <c r="A13" s="5" t="s">
        <v>12</v>
      </c>
      <c r="B13" s="5" t="s">
        <v>9</v>
      </c>
      <c r="C13" s="5" t="s">
        <v>11</v>
      </c>
      <c r="D13" s="5" t="s">
        <v>13</v>
      </c>
      <c r="E13" s="6"/>
      <c r="F13" s="6"/>
      <c r="G13" s="7">
        <v>126000</v>
      </c>
      <c r="H13" s="2"/>
      <c r="J13" s="5" t="s">
        <v>9</v>
      </c>
      <c r="K13" s="5" t="s">
        <v>11</v>
      </c>
      <c r="L13" s="5" t="s">
        <v>13</v>
      </c>
      <c r="M13" s="6"/>
      <c r="N13" s="43">
        <v>126000</v>
      </c>
      <c r="O13" s="7">
        <f t="shared" si="0"/>
        <v>0</v>
      </c>
    </row>
    <row r="14" spans="1:15" ht="67.5" customHeight="1">
      <c r="A14" s="5" t="s">
        <v>14</v>
      </c>
      <c r="B14" s="5" t="s">
        <v>9</v>
      </c>
      <c r="C14" s="5" t="s">
        <v>11</v>
      </c>
      <c r="D14" s="5" t="s">
        <v>13</v>
      </c>
      <c r="E14" s="5" t="s">
        <v>15</v>
      </c>
      <c r="F14" s="6"/>
      <c r="G14" s="7">
        <v>126000</v>
      </c>
      <c r="H14" s="2"/>
      <c r="J14" s="5" t="s">
        <v>9</v>
      </c>
      <c r="K14" s="5" t="s">
        <v>11</v>
      </c>
      <c r="L14" s="5" t="s">
        <v>13</v>
      </c>
      <c r="M14" s="5" t="s">
        <v>15</v>
      </c>
      <c r="N14" s="43">
        <v>126000</v>
      </c>
      <c r="O14" s="7">
        <f t="shared" si="0"/>
        <v>0</v>
      </c>
    </row>
    <row r="15" spans="1:15" ht="51" collapsed="1">
      <c r="A15" s="11" t="s">
        <v>18</v>
      </c>
      <c r="B15" s="11" t="s">
        <v>9</v>
      </c>
      <c r="C15" s="11" t="s">
        <v>19</v>
      </c>
      <c r="D15" s="12"/>
      <c r="E15" s="12"/>
      <c r="F15" s="12"/>
      <c r="G15" s="13">
        <v>3971983</v>
      </c>
      <c r="H15" s="2"/>
      <c r="J15" s="11" t="s">
        <v>9</v>
      </c>
      <c r="K15" s="11" t="s">
        <v>19</v>
      </c>
      <c r="L15" s="12"/>
      <c r="M15" s="12"/>
      <c r="N15" s="42">
        <f>N16+N21+N26+N31</f>
        <v>4995035.6100000003</v>
      </c>
      <c r="O15" s="42">
        <f>O16+O21+O26+O31</f>
        <v>1023052.6100000001</v>
      </c>
    </row>
    <row r="16" spans="1:15">
      <c r="A16" s="5" t="s">
        <v>20</v>
      </c>
      <c r="B16" s="5" t="s">
        <v>9</v>
      </c>
      <c r="C16" s="5" t="s">
        <v>19</v>
      </c>
      <c r="D16" s="5" t="s">
        <v>21</v>
      </c>
      <c r="E16" s="6"/>
      <c r="F16" s="6"/>
      <c r="G16" s="7">
        <v>1168346</v>
      </c>
      <c r="H16" s="2"/>
      <c r="J16" s="5" t="s">
        <v>9</v>
      </c>
      <c r="K16" s="5" t="s">
        <v>19</v>
      </c>
      <c r="L16" s="5" t="s">
        <v>21</v>
      </c>
      <c r="M16" s="6"/>
      <c r="N16" s="43">
        <f>N17+N18+N20</f>
        <v>2191398.6100000003</v>
      </c>
      <c r="O16" s="43">
        <f>O17+O18+O20</f>
        <v>1023052.6100000001</v>
      </c>
    </row>
    <row r="17" spans="1:15" ht="48.75" customHeight="1">
      <c r="A17" s="5" t="s">
        <v>22</v>
      </c>
      <c r="B17" s="5" t="s">
        <v>9</v>
      </c>
      <c r="C17" s="5" t="s">
        <v>19</v>
      </c>
      <c r="D17" s="5" t="s">
        <v>21</v>
      </c>
      <c r="E17" s="5" t="s">
        <v>23</v>
      </c>
      <c r="F17" s="6"/>
      <c r="G17" s="7">
        <v>1087866</v>
      </c>
      <c r="H17" s="2"/>
      <c r="J17" s="5" t="s">
        <v>9</v>
      </c>
      <c r="K17" s="5" t="s">
        <v>19</v>
      </c>
      <c r="L17" s="5" t="s">
        <v>21</v>
      </c>
      <c r="M17" s="5" t="s">
        <v>23</v>
      </c>
      <c r="N17" s="43">
        <v>1951918.61</v>
      </c>
      <c r="O17" s="7">
        <f t="shared" si="0"/>
        <v>864052.6100000001</v>
      </c>
    </row>
    <row r="18" spans="1:15" collapsed="1">
      <c r="A18" s="5" t="s">
        <v>24</v>
      </c>
      <c r="B18" s="5" t="s">
        <v>9</v>
      </c>
      <c r="C18" s="5" t="s">
        <v>19</v>
      </c>
      <c r="D18" s="5" t="s">
        <v>21</v>
      </c>
      <c r="E18" s="5" t="s">
        <v>25</v>
      </c>
      <c r="F18" s="6"/>
      <c r="G18" s="7">
        <v>80000</v>
      </c>
      <c r="H18" s="2"/>
      <c r="J18" s="5" t="s">
        <v>9</v>
      </c>
      <c r="K18" s="5" t="s">
        <v>19</v>
      </c>
      <c r="L18" s="5" t="s">
        <v>21</v>
      </c>
      <c r="M18" s="5" t="s">
        <v>25</v>
      </c>
      <c r="N18" s="43">
        <v>239000</v>
      </c>
      <c r="O18" s="7">
        <f t="shared" si="0"/>
        <v>159000</v>
      </c>
    </row>
    <row r="19" spans="1:15" hidden="1">
      <c r="A19" s="5" t="s">
        <v>24</v>
      </c>
      <c r="B19" s="5" t="s">
        <v>9</v>
      </c>
      <c r="C19" s="5" t="s">
        <v>19</v>
      </c>
      <c r="D19" s="5" t="s">
        <v>21</v>
      </c>
      <c r="E19" s="5" t="s">
        <v>25</v>
      </c>
      <c r="F19" s="5" t="s">
        <v>17</v>
      </c>
      <c r="G19" s="8">
        <v>80000</v>
      </c>
      <c r="H19" s="9"/>
      <c r="J19" s="5" t="s">
        <v>9</v>
      </c>
      <c r="K19" s="5" t="s">
        <v>19</v>
      </c>
      <c r="L19" s="5" t="s">
        <v>21</v>
      </c>
      <c r="M19" s="5" t="s">
        <v>25</v>
      </c>
      <c r="N19" s="8">
        <v>80000</v>
      </c>
    </row>
    <row r="20" spans="1:15" collapsed="1">
      <c r="A20" s="5" t="s">
        <v>26</v>
      </c>
      <c r="B20" s="5" t="s">
        <v>9</v>
      </c>
      <c r="C20" s="5" t="s">
        <v>19</v>
      </c>
      <c r="D20" s="5" t="s">
        <v>21</v>
      </c>
      <c r="E20" s="5" t="s">
        <v>27</v>
      </c>
      <c r="F20" s="6"/>
      <c r="G20" s="7">
        <v>480</v>
      </c>
      <c r="H20" s="2"/>
      <c r="J20" s="5" t="s">
        <v>9</v>
      </c>
      <c r="K20" s="5" t="s">
        <v>19</v>
      </c>
      <c r="L20" s="5" t="s">
        <v>21</v>
      </c>
      <c r="M20" s="5" t="s">
        <v>27</v>
      </c>
      <c r="N20" s="43">
        <v>480</v>
      </c>
      <c r="O20" s="7">
        <f t="shared" ref="O20:O22" si="1">N20-G20</f>
        <v>0</v>
      </c>
    </row>
    <row r="21" spans="1:15" collapsed="1">
      <c r="A21" s="5" t="s">
        <v>28</v>
      </c>
      <c r="B21" s="5" t="s">
        <v>9</v>
      </c>
      <c r="C21" s="5" t="s">
        <v>19</v>
      </c>
      <c r="D21" s="5" t="s">
        <v>29</v>
      </c>
      <c r="E21" s="6"/>
      <c r="F21" s="6"/>
      <c r="G21" s="7">
        <v>851805</v>
      </c>
      <c r="H21" s="2"/>
      <c r="J21" s="5" t="s">
        <v>9</v>
      </c>
      <c r="K21" s="5" t="s">
        <v>19</v>
      </c>
      <c r="L21" s="5" t="s">
        <v>29</v>
      </c>
      <c r="M21" s="6"/>
      <c r="N21" s="43">
        <v>851805</v>
      </c>
      <c r="O21" s="7">
        <f t="shared" si="1"/>
        <v>0</v>
      </c>
    </row>
    <row r="22" spans="1:15" ht="25.5">
      <c r="A22" s="5" t="s">
        <v>30</v>
      </c>
      <c r="B22" s="5" t="s">
        <v>9</v>
      </c>
      <c r="C22" s="5" t="s">
        <v>19</v>
      </c>
      <c r="D22" s="5" t="s">
        <v>29</v>
      </c>
      <c r="E22" s="5" t="s">
        <v>31</v>
      </c>
      <c r="F22" s="6"/>
      <c r="G22" s="7">
        <v>654415</v>
      </c>
      <c r="H22" s="2"/>
      <c r="J22" s="5" t="s">
        <v>9</v>
      </c>
      <c r="K22" s="5" t="s">
        <v>19</v>
      </c>
      <c r="L22" s="5" t="s">
        <v>29</v>
      </c>
      <c r="M22" s="5" t="s">
        <v>31</v>
      </c>
      <c r="N22" s="43">
        <v>654415</v>
      </c>
      <c r="O22" s="7">
        <f t="shared" si="1"/>
        <v>0</v>
      </c>
    </row>
    <row r="23" spans="1:15" hidden="1">
      <c r="A23" s="15" t="s">
        <v>121</v>
      </c>
      <c r="B23" s="5" t="s">
        <v>9</v>
      </c>
      <c r="C23" s="5" t="s">
        <v>19</v>
      </c>
      <c r="D23" s="5" t="s">
        <v>29</v>
      </c>
      <c r="E23" s="5" t="s">
        <v>31</v>
      </c>
      <c r="F23" s="5" t="s">
        <v>17</v>
      </c>
      <c r="G23" s="8">
        <v>654415</v>
      </c>
      <c r="H23" s="9"/>
      <c r="J23" s="5" t="s">
        <v>9</v>
      </c>
      <c r="K23" s="5" t="s">
        <v>19</v>
      </c>
      <c r="L23" s="5" t="s">
        <v>29</v>
      </c>
      <c r="M23" s="5" t="s">
        <v>31</v>
      </c>
      <c r="N23" s="8">
        <v>654415</v>
      </c>
    </row>
    <row r="24" spans="1:15" ht="38.25" collapsed="1">
      <c r="A24" s="5" t="s">
        <v>32</v>
      </c>
      <c r="B24" s="5" t="s">
        <v>9</v>
      </c>
      <c r="C24" s="5" t="s">
        <v>19</v>
      </c>
      <c r="D24" s="5" t="s">
        <v>29</v>
      </c>
      <c r="E24" s="5" t="s">
        <v>33</v>
      </c>
      <c r="F24" s="6"/>
      <c r="G24" s="7">
        <v>197390</v>
      </c>
      <c r="H24" s="2"/>
      <c r="J24" s="5" t="s">
        <v>9</v>
      </c>
      <c r="K24" s="5" t="s">
        <v>19</v>
      </c>
      <c r="L24" s="5" t="s">
        <v>29</v>
      </c>
      <c r="M24" s="5" t="s">
        <v>33</v>
      </c>
      <c r="N24" s="43">
        <v>197390</v>
      </c>
      <c r="O24" s="7">
        <f>N24-G24</f>
        <v>0</v>
      </c>
    </row>
    <row r="25" spans="1:15" hidden="1">
      <c r="A25" s="14" t="s">
        <v>122</v>
      </c>
      <c r="B25" s="5" t="s">
        <v>9</v>
      </c>
      <c r="C25" s="5" t="s">
        <v>19</v>
      </c>
      <c r="D25" s="5" t="s">
        <v>29</v>
      </c>
      <c r="E25" s="5" t="s">
        <v>33</v>
      </c>
      <c r="F25" s="5" t="s">
        <v>17</v>
      </c>
      <c r="G25" s="8">
        <v>197390</v>
      </c>
      <c r="H25" s="9"/>
      <c r="J25" s="5" t="s">
        <v>9</v>
      </c>
      <c r="K25" s="5" t="s">
        <v>19</v>
      </c>
      <c r="L25" s="5" t="s">
        <v>29</v>
      </c>
      <c r="M25" s="5" t="s">
        <v>33</v>
      </c>
      <c r="N25" s="8">
        <v>197390</v>
      </c>
    </row>
    <row r="26" spans="1:15" collapsed="1">
      <c r="A26" s="5" t="s">
        <v>34</v>
      </c>
      <c r="B26" s="5" t="s">
        <v>9</v>
      </c>
      <c r="C26" s="5" t="s">
        <v>19</v>
      </c>
      <c r="D26" s="5" t="s">
        <v>35</v>
      </c>
      <c r="E26" s="6"/>
      <c r="F26" s="6"/>
      <c r="G26" s="7">
        <v>1402287</v>
      </c>
      <c r="H26" s="2"/>
      <c r="J26" s="5" t="s">
        <v>9</v>
      </c>
      <c r="K26" s="5" t="s">
        <v>19</v>
      </c>
      <c r="L26" s="5" t="s">
        <v>35</v>
      </c>
      <c r="M26" s="6"/>
      <c r="N26" s="43">
        <v>1402287</v>
      </c>
      <c r="O26" s="7">
        <f t="shared" ref="O26:O27" si="2">N26-G26</f>
        <v>0</v>
      </c>
    </row>
    <row r="27" spans="1:15" ht="25.5">
      <c r="A27" s="5" t="s">
        <v>30</v>
      </c>
      <c r="B27" s="5" t="s">
        <v>9</v>
      </c>
      <c r="C27" s="5" t="s">
        <v>19</v>
      </c>
      <c r="D27" s="5" t="s">
        <v>35</v>
      </c>
      <c r="E27" s="5" t="s">
        <v>31</v>
      </c>
      <c r="F27" s="6"/>
      <c r="G27" s="7">
        <v>1077333</v>
      </c>
      <c r="H27" s="2"/>
      <c r="J27" s="5" t="s">
        <v>9</v>
      </c>
      <c r="K27" s="5" t="s">
        <v>19</v>
      </c>
      <c r="L27" s="5" t="s">
        <v>35</v>
      </c>
      <c r="M27" s="5" t="s">
        <v>31</v>
      </c>
      <c r="N27" s="43">
        <v>1077333</v>
      </c>
      <c r="O27" s="7">
        <f t="shared" si="2"/>
        <v>0</v>
      </c>
    </row>
    <row r="28" spans="1:15" hidden="1">
      <c r="A28" s="15" t="s">
        <v>121</v>
      </c>
      <c r="B28" s="5" t="s">
        <v>9</v>
      </c>
      <c r="C28" s="5" t="s">
        <v>19</v>
      </c>
      <c r="D28" s="5" t="s">
        <v>35</v>
      </c>
      <c r="E28" s="5" t="s">
        <v>31</v>
      </c>
      <c r="F28" s="5" t="s">
        <v>17</v>
      </c>
      <c r="G28" s="8">
        <v>1077333</v>
      </c>
      <c r="H28" s="9"/>
      <c r="J28" s="5" t="s">
        <v>9</v>
      </c>
      <c r="K28" s="5" t="s">
        <v>19</v>
      </c>
      <c r="L28" s="5" t="s">
        <v>35</v>
      </c>
      <c r="M28" s="5" t="s">
        <v>31</v>
      </c>
      <c r="N28" s="8">
        <v>1077333</v>
      </c>
    </row>
    <row r="29" spans="1:15" ht="38.25" collapsed="1">
      <c r="A29" s="5" t="s">
        <v>32</v>
      </c>
      <c r="B29" s="5" t="s">
        <v>9</v>
      </c>
      <c r="C29" s="5" t="s">
        <v>19</v>
      </c>
      <c r="D29" s="5" t="s">
        <v>35</v>
      </c>
      <c r="E29" s="5" t="s">
        <v>33</v>
      </c>
      <c r="F29" s="6"/>
      <c r="G29" s="7">
        <v>324954</v>
      </c>
      <c r="H29" s="2"/>
      <c r="J29" s="5" t="s">
        <v>9</v>
      </c>
      <c r="K29" s="5" t="s">
        <v>19</v>
      </c>
      <c r="L29" s="5" t="s">
        <v>35</v>
      </c>
      <c r="M29" s="5" t="s">
        <v>33</v>
      </c>
      <c r="N29" s="43">
        <v>324954</v>
      </c>
      <c r="O29" s="7">
        <f>N29-G29</f>
        <v>0</v>
      </c>
    </row>
    <row r="30" spans="1:15" hidden="1">
      <c r="A30" s="14" t="s">
        <v>122</v>
      </c>
      <c r="B30" s="5" t="s">
        <v>9</v>
      </c>
      <c r="C30" s="5" t="s">
        <v>19</v>
      </c>
      <c r="D30" s="5" t="s">
        <v>35</v>
      </c>
      <c r="E30" s="5" t="s">
        <v>33</v>
      </c>
      <c r="F30" s="5" t="s">
        <v>17</v>
      </c>
      <c r="G30" s="8">
        <v>324954</v>
      </c>
      <c r="H30" s="9"/>
      <c r="J30" s="5" t="s">
        <v>9</v>
      </c>
      <c r="K30" s="5" t="s">
        <v>19</v>
      </c>
      <c r="L30" s="5" t="s">
        <v>35</v>
      </c>
      <c r="M30" s="5" t="s">
        <v>33</v>
      </c>
      <c r="N30" s="8">
        <v>324954</v>
      </c>
    </row>
    <row r="31" spans="1:15" ht="25.5" collapsed="1">
      <c r="A31" s="5" t="s">
        <v>36</v>
      </c>
      <c r="B31" s="5" t="s">
        <v>9</v>
      </c>
      <c r="C31" s="5" t="s">
        <v>19</v>
      </c>
      <c r="D31" s="5" t="s">
        <v>37</v>
      </c>
      <c r="E31" s="6"/>
      <c r="F31" s="6"/>
      <c r="G31" s="7">
        <v>549545</v>
      </c>
      <c r="H31" s="2"/>
      <c r="J31" s="5" t="s">
        <v>9</v>
      </c>
      <c r="K31" s="5" t="s">
        <v>19</v>
      </c>
      <c r="L31" s="5" t="s">
        <v>37</v>
      </c>
      <c r="M31" s="6"/>
      <c r="N31" s="43">
        <v>549545</v>
      </c>
      <c r="O31" s="7">
        <f t="shared" ref="O31:O40" si="3">N31-G31</f>
        <v>0</v>
      </c>
    </row>
    <row r="32" spans="1:15" ht="25.5">
      <c r="A32" s="5" t="s">
        <v>30</v>
      </c>
      <c r="B32" s="5" t="s">
        <v>9</v>
      </c>
      <c r="C32" s="5" t="s">
        <v>19</v>
      </c>
      <c r="D32" s="5" t="s">
        <v>37</v>
      </c>
      <c r="E32" s="5" t="s">
        <v>31</v>
      </c>
      <c r="F32" s="6"/>
      <c r="G32" s="7">
        <v>422198</v>
      </c>
      <c r="H32" s="2"/>
      <c r="J32" s="5" t="s">
        <v>9</v>
      </c>
      <c r="K32" s="5" t="s">
        <v>19</v>
      </c>
      <c r="L32" s="5" t="s">
        <v>37</v>
      </c>
      <c r="M32" s="5" t="s">
        <v>31</v>
      </c>
      <c r="N32" s="43">
        <v>422198</v>
      </c>
      <c r="O32" s="7">
        <f t="shared" si="3"/>
        <v>0</v>
      </c>
    </row>
    <row r="33" spans="1:15" ht="38.25" collapsed="1">
      <c r="A33" s="5" t="s">
        <v>32</v>
      </c>
      <c r="B33" s="5" t="s">
        <v>9</v>
      </c>
      <c r="C33" s="5" t="s">
        <v>19</v>
      </c>
      <c r="D33" s="5" t="s">
        <v>37</v>
      </c>
      <c r="E33" s="5" t="s">
        <v>33</v>
      </c>
      <c r="F33" s="6"/>
      <c r="G33" s="7">
        <v>127347</v>
      </c>
      <c r="H33" s="2"/>
      <c r="J33" s="5" t="s">
        <v>9</v>
      </c>
      <c r="K33" s="5" t="s">
        <v>19</v>
      </c>
      <c r="L33" s="5" t="s">
        <v>37</v>
      </c>
      <c r="M33" s="5" t="s">
        <v>33</v>
      </c>
      <c r="N33" s="43">
        <v>127347</v>
      </c>
      <c r="O33" s="7">
        <f t="shared" si="3"/>
        <v>0</v>
      </c>
    </row>
    <row r="34" spans="1:15" collapsed="1">
      <c r="A34" s="11" t="s">
        <v>38</v>
      </c>
      <c r="B34" s="11" t="s">
        <v>9</v>
      </c>
      <c r="C34" s="11" t="s">
        <v>39</v>
      </c>
      <c r="D34" s="12"/>
      <c r="E34" s="12"/>
      <c r="F34" s="12"/>
      <c r="G34" s="13">
        <v>11000</v>
      </c>
      <c r="H34" s="2"/>
      <c r="J34" s="11" t="s">
        <v>9</v>
      </c>
      <c r="K34" s="11" t="s">
        <v>39</v>
      </c>
      <c r="L34" s="12"/>
      <c r="M34" s="12"/>
      <c r="N34" s="42">
        <v>11000</v>
      </c>
      <c r="O34" s="54">
        <f t="shared" si="3"/>
        <v>0</v>
      </c>
    </row>
    <row r="35" spans="1:15">
      <c r="A35" s="5" t="s">
        <v>40</v>
      </c>
      <c r="B35" s="5" t="s">
        <v>9</v>
      </c>
      <c r="C35" s="5" t="s">
        <v>39</v>
      </c>
      <c r="D35" s="5" t="s">
        <v>41</v>
      </c>
      <c r="E35" s="6"/>
      <c r="F35" s="6"/>
      <c r="G35" s="7">
        <v>11000</v>
      </c>
      <c r="H35" s="2"/>
      <c r="J35" s="5" t="s">
        <v>9</v>
      </c>
      <c r="K35" s="5" t="s">
        <v>39</v>
      </c>
      <c r="L35" s="5" t="s">
        <v>41</v>
      </c>
      <c r="M35" s="6"/>
      <c r="N35" s="43">
        <v>11000</v>
      </c>
      <c r="O35" s="7">
        <f t="shared" si="3"/>
        <v>0</v>
      </c>
    </row>
    <row r="36" spans="1:15">
      <c r="A36" s="5" t="s">
        <v>42</v>
      </c>
      <c r="B36" s="5" t="s">
        <v>9</v>
      </c>
      <c r="C36" s="5" t="s">
        <v>39</v>
      </c>
      <c r="D36" s="5" t="s">
        <v>41</v>
      </c>
      <c r="E36" s="5" t="s">
        <v>43</v>
      </c>
      <c r="F36" s="6"/>
      <c r="G36" s="7">
        <v>11000</v>
      </c>
      <c r="H36" s="2"/>
      <c r="J36" s="5" t="s">
        <v>9</v>
      </c>
      <c r="K36" s="5" t="s">
        <v>39</v>
      </c>
      <c r="L36" s="5" t="s">
        <v>41</v>
      </c>
      <c r="M36" s="5" t="s">
        <v>43</v>
      </c>
      <c r="N36" s="43">
        <v>11000</v>
      </c>
      <c r="O36" s="7">
        <f t="shared" si="3"/>
        <v>0</v>
      </c>
    </row>
    <row r="37" spans="1:15" collapsed="1">
      <c r="A37" s="11" t="s">
        <v>44</v>
      </c>
      <c r="B37" s="11" t="s">
        <v>9</v>
      </c>
      <c r="C37" s="11" t="s">
        <v>45</v>
      </c>
      <c r="D37" s="12"/>
      <c r="E37" s="12"/>
      <c r="F37" s="12"/>
      <c r="G37" s="13">
        <v>101000</v>
      </c>
      <c r="H37" s="2"/>
      <c r="J37" s="11" t="s">
        <v>9</v>
      </c>
      <c r="K37" s="11" t="s">
        <v>45</v>
      </c>
      <c r="L37" s="12"/>
      <c r="M37" s="12"/>
      <c r="N37" s="42">
        <f>N38</f>
        <v>225816</v>
      </c>
      <c r="O37" s="54">
        <f t="shared" si="3"/>
        <v>124816</v>
      </c>
    </row>
    <row r="38" spans="1:15" ht="25.5">
      <c r="A38" s="5" t="s">
        <v>46</v>
      </c>
      <c r="B38" s="5" t="s">
        <v>9</v>
      </c>
      <c r="C38" s="5" t="s">
        <v>45</v>
      </c>
      <c r="D38" s="5" t="s">
        <v>47</v>
      </c>
      <c r="E38" s="6"/>
      <c r="F38" s="6"/>
      <c r="G38" s="7">
        <v>101000</v>
      </c>
      <c r="H38" s="2"/>
      <c r="J38" s="5" t="s">
        <v>9</v>
      </c>
      <c r="K38" s="5" t="s">
        <v>45</v>
      </c>
      <c r="L38" s="5" t="s">
        <v>47</v>
      </c>
      <c r="M38" s="6"/>
      <c r="N38" s="43">
        <f>N39+N40</f>
        <v>225816</v>
      </c>
      <c r="O38" s="7">
        <f t="shared" si="3"/>
        <v>124816</v>
      </c>
    </row>
    <row r="39" spans="1:15">
      <c r="A39" s="5" t="s">
        <v>22</v>
      </c>
      <c r="B39" s="5" t="s">
        <v>9</v>
      </c>
      <c r="C39" s="5" t="s">
        <v>45</v>
      </c>
      <c r="D39" s="5" t="s">
        <v>47</v>
      </c>
      <c r="E39" s="5" t="s">
        <v>23</v>
      </c>
      <c r="F39" s="6"/>
      <c r="G39" s="7">
        <v>100000</v>
      </c>
      <c r="H39" s="2"/>
      <c r="J39" s="5" t="s">
        <v>9</v>
      </c>
      <c r="K39" s="5" t="s">
        <v>45</v>
      </c>
      <c r="L39" s="5" t="s">
        <v>47</v>
      </c>
      <c r="M39" s="5" t="s">
        <v>23</v>
      </c>
      <c r="N39" s="43">
        <v>222500</v>
      </c>
      <c r="O39" s="7">
        <f t="shared" si="3"/>
        <v>122500</v>
      </c>
    </row>
    <row r="40" spans="1:15" collapsed="1">
      <c r="A40" s="5" t="s">
        <v>26</v>
      </c>
      <c r="B40" s="5" t="s">
        <v>9</v>
      </c>
      <c r="C40" s="5" t="s">
        <v>45</v>
      </c>
      <c r="D40" s="5" t="s">
        <v>47</v>
      </c>
      <c r="E40" s="5" t="s">
        <v>27</v>
      </c>
      <c r="F40" s="6"/>
      <c r="G40" s="7">
        <v>1000</v>
      </c>
      <c r="H40" s="2"/>
      <c r="J40" s="5" t="s">
        <v>9</v>
      </c>
      <c r="K40" s="5" t="s">
        <v>45</v>
      </c>
      <c r="L40" s="5" t="s">
        <v>47</v>
      </c>
      <c r="M40" s="5" t="s">
        <v>27</v>
      </c>
      <c r="N40" s="43">
        <v>3316</v>
      </c>
      <c r="O40" s="7">
        <f t="shared" si="3"/>
        <v>2316</v>
      </c>
    </row>
    <row r="41" spans="1:15" hidden="1">
      <c r="A41" s="5" t="s">
        <v>16</v>
      </c>
      <c r="B41" s="5" t="s">
        <v>9</v>
      </c>
      <c r="C41" s="5" t="s">
        <v>45</v>
      </c>
      <c r="D41" s="5" t="s">
        <v>47</v>
      </c>
      <c r="E41" s="5" t="s">
        <v>27</v>
      </c>
      <c r="F41" s="5" t="s">
        <v>17</v>
      </c>
      <c r="G41" s="8">
        <v>1000</v>
      </c>
      <c r="H41" s="9"/>
    </row>
    <row r="42" spans="1:15" collapsed="1">
      <c r="A42" s="11" t="s">
        <v>48</v>
      </c>
      <c r="B42" s="11" t="s">
        <v>9</v>
      </c>
      <c r="C42" s="11" t="s">
        <v>49</v>
      </c>
      <c r="D42" s="12"/>
      <c r="E42" s="12"/>
      <c r="F42" s="12"/>
      <c r="G42" s="13">
        <v>108300</v>
      </c>
      <c r="H42" s="2"/>
      <c r="J42" s="11" t="s">
        <v>9</v>
      </c>
      <c r="K42" s="11" t="s">
        <v>49</v>
      </c>
      <c r="L42" s="12"/>
      <c r="M42" s="12"/>
      <c r="N42" s="42">
        <v>108300</v>
      </c>
      <c r="O42" s="54">
        <f t="shared" ref="O42:O54" si="4">N42-G42</f>
        <v>0</v>
      </c>
    </row>
    <row r="43" spans="1:15" ht="38.25">
      <c r="A43" s="5" t="s">
        <v>50</v>
      </c>
      <c r="B43" s="5" t="s">
        <v>9</v>
      </c>
      <c r="C43" s="5" t="s">
        <v>49</v>
      </c>
      <c r="D43" s="5" t="s">
        <v>51</v>
      </c>
      <c r="E43" s="6"/>
      <c r="F43" s="6"/>
      <c r="G43" s="7">
        <v>108300</v>
      </c>
      <c r="H43" s="2"/>
      <c r="J43" s="5" t="s">
        <v>9</v>
      </c>
      <c r="K43" s="5" t="s">
        <v>49</v>
      </c>
      <c r="L43" s="5" t="s">
        <v>51</v>
      </c>
      <c r="M43" s="6"/>
      <c r="N43" s="43">
        <v>108300</v>
      </c>
      <c r="O43" s="7">
        <f t="shared" si="4"/>
        <v>0</v>
      </c>
    </row>
    <row r="44" spans="1:15" ht="25.5">
      <c r="A44" s="5" t="s">
        <v>30</v>
      </c>
      <c r="B44" s="5" t="s">
        <v>9</v>
      </c>
      <c r="C44" s="5" t="s">
        <v>49</v>
      </c>
      <c r="D44" s="5" t="s">
        <v>51</v>
      </c>
      <c r="E44" s="5" t="s">
        <v>31</v>
      </c>
      <c r="F44" s="6"/>
      <c r="G44" s="7">
        <v>63270</v>
      </c>
      <c r="H44" s="2"/>
      <c r="J44" s="5" t="s">
        <v>9</v>
      </c>
      <c r="K44" s="5" t="s">
        <v>49</v>
      </c>
      <c r="L44" s="5" t="s">
        <v>51</v>
      </c>
      <c r="M44" s="5" t="s">
        <v>31</v>
      </c>
      <c r="N44" s="43">
        <v>63270</v>
      </c>
      <c r="O44" s="7">
        <f t="shared" si="4"/>
        <v>0</v>
      </c>
    </row>
    <row r="45" spans="1:15" ht="38.25" collapsed="1">
      <c r="A45" s="5" t="s">
        <v>32</v>
      </c>
      <c r="B45" s="5" t="s">
        <v>9</v>
      </c>
      <c r="C45" s="5" t="s">
        <v>49</v>
      </c>
      <c r="D45" s="5" t="s">
        <v>51</v>
      </c>
      <c r="E45" s="5" t="s">
        <v>33</v>
      </c>
      <c r="F45" s="6"/>
      <c r="G45" s="7">
        <v>19108</v>
      </c>
      <c r="H45" s="2"/>
      <c r="J45" s="5" t="s">
        <v>9</v>
      </c>
      <c r="K45" s="5" t="s">
        <v>49</v>
      </c>
      <c r="L45" s="5" t="s">
        <v>51</v>
      </c>
      <c r="M45" s="5" t="s">
        <v>33</v>
      </c>
      <c r="N45" s="43">
        <v>19108</v>
      </c>
      <c r="O45" s="7">
        <f t="shared" si="4"/>
        <v>0</v>
      </c>
    </row>
    <row r="46" spans="1:15" collapsed="1">
      <c r="A46" s="5" t="s">
        <v>22</v>
      </c>
      <c r="B46" s="5" t="s">
        <v>9</v>
      </c>
      <c r="C46" s="5" t="s">
        <v>49</v>
      </c>
      <c r="D46" s="5" t="s">
        <v>51</v>
      </c>
      <c r="E46" s="5" t="s">
        <v>23</v>
      </c>
      <c r="F46" s="6"/>
      <c r="G46" s="7">
        <v>25922</v>
      </c>
      <c r="H46" s="2"/>
      <c r="J46" s="5" t="s">
        <v>9</v>
      </c>
      <c r="K46" s="5" t="s">
        <v>49</v>
      </c>
      <c r="L46" s="5" t="s">
        <v>51</v>
      </c>
      <c r="M46" s="5" t="s">
        <v>23</v>
      </c>
      <c r="N46" s="43">
        <v>15922</v>
      </c>
      <c r="O46" s="7">
        <f t="shared" si="4"/>
        <v>-10000</v>
      </c>
    </row>
    <row r="47" spans="1:15" ht="15" customHeight="1">
      <c r="A47" s="5" t="s">
        <v>24</v>
      </c>
      <c r="B47" s="5" t="s">
        <v>9</v>
      </c>
      <c r="C47" s="5" t="s">
        <v>49</v>
      </c>
      <c r="D47" s="5" t="s">
        <v>51</v>
      </c>
      <c r="E47" s="5" t="s">
        <v>25</v>
      </c>
      <c r="F47" s="7">
        <v>10000</v>
      </c>
      <c r="G47" s="31">
        <v>0</v>
      </c>
      <c r="H47" s="9"/>
      <c r="J47" s="5" t="s">
        <v>9</v>
      </c>
      <c r="K47" s="5" t="s">
        <v>49</v>
      </c>
      <c r="L47" s="5" t="s">
        <v>51</v>
      </c>
      <c r="M47" s="5" t="s">
        <v>25</v>
      </c>
      <c r="N47" s="44">
        <v>10000</v>
      </c>
      <c r="O47" s="7">
        <f t="shared" si="4"/>
        <v>10000</v>
      </c>
    </row>
    <row r="48" spans="1:15" collapsed="1">
      <c r="A48" s="11" t="s">
        <v>52</v>
      </c>
      <c r="B48" s="11" t="s">
        <v>9</v>
      </c>
      <c r="C48" s="11" t="s">
        <v>53</v>
      </c>
      <c r="D48" s="12"/>
      <c r="E48" s="12"/>
      <c r="F48" s="12"/>
      <c r="G48" s="13">
        <v>621725</v>
      </c>
      <c r="H48" s="2"/>
      <c r="J48" s="11" t="s">
        <v>9</v>
      </c>
      <c r="K48" s="11" t="s">
        <v>53</v>
      </c>
      <c r="L48" s="12"/>
      <c r="M48" s="12"/>
      <c r="N48" s="42">
        <f>N49+N53+N51</f>
        <v>721725</v>
      </c>
      <c r="O48" s="54">
        <f t="shared" si="4"/>
        <v>100000</v>
      </c>
    </row>
    <row r="49" spans="1:15" ht="25.5">
      <c r="A49" s="5" t="s">
        <v>54</v>
      </c>
      <c r="B49" s="5" t="s">
        <v>9</v>
      </c>
      <c r="C49" s="5" t="s">
        <v>53</v>
      </c>
      <c r="D49" s="5" t="s">
        <v>55</v>
      </c>
      <c r="E49" s="6"/>
      <c r="F49" s="6"/>
      <c r="G49" s="7">
        <v>306725</v>
      </c>
      <c r="H49" s="2"/>
      <c r="J49" s="5" t="s">
        <v>9</v>
      </c>
      <c r="K49" s="5" t="s">
        <v>53</v>
      </c>
      <c r="L49" s="5" t="s">
        <v>55</v>
      </c>
      <c r="M49" s="6"/>
      <c r="N49" s="43">
        <f>N50</f>
        <v>370725</v>
      </c>
      <c r="O49" s="7">
        <f t="shared" si="4"/>
        <v>64000</v>
      </c>
    </row>
    <row r="50" spans="1:15">
      <c r="A50" s="5" t="s">
        <v>22</v>
      </c>
      <c r="B50" s="5" t="s">
        <v>9</v>
      </c>
      <c r="C50" s="5" t="s">
        <v>53</v>
      </c>
      <c r="D50" s="5" t="s">
        <v>55</v>
      </c>
      <c r="E50" s="5" t="s">
        <v>23</v>
      </c>
      <c r="F50" s="6"/>
      <c r="G50" s="7">
        <v>306725</v>
      </c>
      <c r="H50" s="2"/>
      <c r="J50" s="5" t="s">
        <v>9</v>
      </c>
      <c r="K50" s="5" t="s">
        <v>53</v>
      </c>
      <c r="L50" s="5" t="s">
        <v>55</v>
      </c>
      <c r="M50" s="5" t="s">
        <v>23</v>
      </c>
      <c r="N50" s="43">
        <v>370725</v>
      </c>
      <c r="O50" s="7">
        <f t="shared" si="4"/>
        <v>64000</v>
      </c>
    </row>
    <row r="51" spans="1:15" collapsed="1">
      <c r="A51" s="5" t="s">
        <v>56</v>
      </c>
      <c r="B51" s="5" t="s">
        <v>9</v>
      </c>
      <c r="C51" s="5" t="s">
        <v>53</v>
      </c>
      <c r="D51" s="5" t="s">
        <v>57</v>
      </c>
      <c r="E51" s="6"/>
      <c r="F51" s="6"/>
      <c r="G51" s="7">
        <v>215000</v>
      </c>
      <c r="H51" s="2"/>
      <c r="J51" s="5" t="s">
        <v>9</v>
      </c>
      <c r="K51" s="5" t="s">
        <v>53</v>
      </c>
      <c r="L51" s="5" t="s">
        <v>57</v>
      </c>
      <c r="M51" s="6"/>
      <c r="N51" s="43">
        <v>317000</v>
      </c>
      <c r="O51" s="7">
        <f t="shared" si="4"/>
        <v>102000</v>
      </c>
    </row>
    <row r="52" spans="1:15">
      <c r="A52" s="5" t="s">
        <v>22</v>
      </c>
      <c r="B52" s="5" t="s">
        <v>9</v>
      </c>
      <c r="C52" s="5" t="s">
        <v>53</v>
      </c>
      <c r="D52" s="5" t="s">
        <v>57</v>
      </c>
      <c r="E52" s="5" t="s">
        <v>23</v>
      </c>
      <c r="F52" s="6"/>
      <c r="G52" s="7">
        <v>215000</v>
      </c>
      <c r="H52" s="2"/>
      <c r="J52" s="5" t="s">
        <v>9</v>
      </c>
      <c r="K52" s="5" t="s">
        <v>53</v>
      </c>
      <c r="L52" s="5" t="s">
        <v>57</v>
      </c>
      <c r="M52" s="5" t="s">
        <v>23</v>
      </c>
      <c r="N52" s="43">
        <v>317000</v>
      </c>
      <c r="O52" s="7">
        <f t="shared" si="4"/>
        <v>102000</v>
      </c>
    </row>
    <row r="53" spans="1:15" ht="25.5" collapsed="1">
      <c r="A53" s="5" t="s">
        <v>58</v>
      </c>
      <c r="B53" s="5" t="s">
        <v>9</v>
      </c>
      <c r="C53" s="5" t="s">
        <v>53</v>
      </c>
      <c r="D53" s="5" t="s">
        <v>59</v>
      </c>
      <c r="E53" s="6"/>
      <c r="F53" s="6"/>
      <c r="G53" s="7">
        <v>100000</v>
      </c>
      <c r="H53" s="2"/>
      <c r="J53" s="5" t="s">
        <v>9</v>
      </c>
      <c r="K53" s="5" t="s">
        <v>53</v>
      </c>
      <c r="L53" s="5" t="s">
        <v>59</v>
      </c>
      <c r="M53" s="6"/>
      <c r="N53" s="43">
        <v>34000</v>
      </c>
      <c r="O53" s="7">
        <f t="shared" si="4"/>
        <v>-66000</v>
      </c>
    </row>
    <row r="54" spans="1:15">
      <c r="A54" s="5" t="s">
        <v>22</v>
      </c>
      <c r="B54" s="5" t="s">
        <v>9</v>
      </c>
      <c r="C54" s="5" t="s">
        <v>53</v>
      </c>
      <c r="D54" s="5" t="s">
        <v>59</v>
      </c>
      <c r="E54" s="5" t="s">
        <v>23</v>
      </c>
      <c r="F54" s="6"/>
      <c r="G54" s="7">
        <v>100000</v>
      </c>
      <c r="H54" s="2"/>
      <c r="J54" s="5" t="s">
        <v>9</v>
      </c>
      <c r="K54" s="5" t="s">
        <v>53</v>
      </c>
      <c r="L54" s="5" t="s">
        <v>59</v>
      </c>
      <c r="M54" s="5" t="s">
        <v>23</v>
      </c>
      <c r="N54" s="43">
        <v>34000</v>
      </c>
      <c r="O54" s="7">
        <f t="shared" si="4"/>
        <v>-66000</v>
      </c>
    </row>
    <row r="55" spans="1:15" hidden="1">
      <c r="A55" s="5" t="s">
        <v>16</v>
      </c>
      <c r="B55" s="5" t="s">
        <v>9</v>
      </c>
      <c r="C55" s="5" t="s">
        <v>53</v>
      </c>
      <c r="D55" s="5" t="s">
        <v>59</v>
      </c>
      <c r="E55" s="5" t="s">
        <v>23</v>
      </c>
      <c r="F55" s="5" t="s">
        <v>17</v>
      </c>
      <c r="G55" s="8">
        <v>100000</v>
      </c>
      <c r="H55" s="9"/>
    </row>
    <row r="56" spans="1:15" collapsed="1">
      <c r="A56" s="11" t="s">
        <v>60</v>
      </c>
      <c r="B56" s="11" t="s">
        <v>9</v>
      </c>
      <c r="C56" s="11" t="s">
        <v>61</v>
      </c>
      <c r="D56" s="12"/>
      <c r="E56" s="12"/>
      <c r="F56" s="12"/>
      <c r="G56" s="13">
        <v>2422220</v>
      </c>
      <c r="H56" s="2"/>
      <c r="J56" s="11" t="s">
        <v>9</v>
      </c>
      <c r="K56" s="11" t="s">
        <v>61</v>
      </c>
      <c r="L56" s="12"/>
      <c r="M56" s="12"/>
      <c r="N56" s="42">
        <v>2740947.55</v>
      </c>
      <c r="O56" s="54">
        <f t="shared" ref="O56:O69" si="5">N56-G56</f>
        <v>318727.54999999981</v>
      </c>
    </row>
    <row r="57" spans="1:15" ht="25.5">
      <c r="A57" s="5" t="s">
        <v>62</v>
      </c>
      <c r="B57" s="5" t="s">
        <v>9</v>
      </c>
      <c r="C57" s="5" t="s">
        <v>61</v>
      </c>
      <c r="D57" s="5" t="s">
        <v>63</v>
      </c>
      <c r="E57" s="6"/>
      <c r="F57" s="6"/>
      <c r="G57" s="7">
        <v>577500</v>
      </c>
      <c r="H57" s="2"/>
      <c r="J57" s="5" t="s">
        <v>9</v>
      </c>
      <c r="K57" s="5" t="s">
        <v>61</v>
      </c>
      <c r="L57" s="5" t="s">
        <v>63</v>
      </c>
      <c r="M57" s="6"/>
      <c r="N57" s="43">
        <v>577500</v>
      </c>
      <c r="O57" s="7">
        <f t="shared" si="5"/>
        <v>0</v>
      </c>
    </row>
    <row r="58" spans="1:15">
      <c r="A58" s="5" t="s">
        <v>22</v>
      </c>
      <c r="B58" s="5" t="s">
        <v>9</v>
      </c>
      <c r="C58" s="5" t="s">
        <v>61</v>
      </c>
      <c r="D58" s="5" t="s">
        <v>63</v>
      </c>
      <c r="E58" s="5" t="s">
        <v>23</v>
      </c>
      <c r="F58" s="6"/>
      <c r="G58" s="7">
        <v>577500</v>
      </c>
      <c r="H58" s="2"/>
      <c r="J58" s="5" t="s">
        <v>9</v>
      </c>
      <c r="K58" s="5" t="s">
        <v>61</v>
      </c>
      <c r="L58" s="5" t="s">
        <v>63</v>
      </c>
      <c r="M58" s="5" t="s">
        <v>23</v>
      </c>
      <c r="N58" s="43">
        <v>577500</v>
      </c>
      <c r="O58" s="7">
        <f t="shared" si="5"/>
        <v>0</v>
      </c>
    </row>
    <row r="59" spans="1:15" ht="25.5" collapsed="1">
      <c r="A59" s="5" t="s">
        <v>65</v>
      </c>
      <c r="B59" s="5" t="s">
        <v>9</v>
      </c>
      <c r="C59" s="5" t="s">
        <v>61</v>
      </c>
      <c r="D59" s="5" t="s">
        <v>66</v>
      </c>
      <c r="E59" s="6"/>
      <c r="F59" s="6"/>
      <c r="G59" s="7">
        <v>30800</v>
      </c>
      <c r="H59" s="2"/>
      <c r="J59" s="5" t="s">
        <v>9</v>
      </c>
      <c r="K59" s="5" t="s">
        <v>61</v>
      </c>
      <c r="L59" s="5" t="s">
        <v>66</v>
      </c>
      <c r="M59" s="6"/>
      <c r="N59" s="43">
        <v>129800</v>
      </c>
      <c r="O59" s="7">
        <f t="shared" si="5"/>
        <v>99000</v>
      </c>
    </row>
    <row r="60" spans="1:15">
      <c r="A60" s="5" t="s">
        <v>22</v>
      </c>
      <c r="B60" s="5" t="s">
        <v>9</v>
      </c>
      <c r="C60" s="5" t="s">
        <v>61</v>
      </c>
      <c r="D60" s="5" t="s">
        <v>66</v>
      </c>
      <c r="E60" s="5" t="s">
        <v>23</v>
      </c>
      <c r="F60" s="6"/>
      <c r="G60" s="7">
        <v>30800</v>
      </c>
      <c r="H60" s="2"/>
      <c r="J60" s="5" t="s">
        <v>9</v>
      </c>
      <c r="K60" s="5" t="s">
        <v>61</v>
      </c>
      <c r="L60" s="5" t="s">
        <v>66</v>
      </c>
      <c r="M60" s="5" t="s">
        <v>23</v>
      </c>
      <c r="N60" s="43">
        <v>129800</v>
      </c>
      <c r="O60" s="7">
        <f t="shared" si="5"/>
        <v>99000</v>
      </c>
    </row>
    <row r="61" spans="1:15" ht="25.5" collapsed="1">
      <c r="A61" s="5" t="s">
        <v>67</v>
      </c>
      <c r="B61" s="5" t="s">
        <v>9</v>
      </c>
      <c r="C61" s="5" t="s">
        <v>61</v>
      </c>
      <c r="D61" s="5" t="s">
        <v>68</v>
      </c>
      <c r="E61" s="6"/>
      <c r="F61" s="6"/>
      <c r="G61" s="7">
        <v>1813920</v>
      </c>
      <c r="H61" s="2"/>
      <c r="J61" s="5" t="s">
        <v>9</v>
      </c>
      <c r="K61" s="5" t="s">
        <v>61</v>
      </c>
      <c r="L61" s="5" t="s">
        <v>68</v>
      </c>
      <c r="M61" s="6"/>
      <c r="N61" s="43">
        <v>2033647.55</v>
      </c>
      <c r="O61" s="7">
        <f t="shared" si="5"/>
        <v>219727.55000000005</v>
      </c>
    </row>
    <row r="62" spans="1:15">
      <c r="A62" s="5" t="s">
        <v>22</v>
      </c>
      <c r="B62" s="5" t="s">
        <v>9</v>
      </c>
      <c r="C62" s="5" t="s">
        <v>61</v>
      </c>
      <c r="D62" s="5" t="s">
        <v>68</v>
      </c>
      <c r="E62" s="5" t="s">
        <v>23</v>
      </c>
      <c r="F62" s="6"/>
      <c r="G62" s="7">
        <v>1813920</v>
      </c>
      <c r="H62" s="2"/>
      <c r="J62" s="5" t="s">
        <v>9</v>
      </c>
      <c r="K62" s="5" t="s">
        <v>61</v>
      </c>
      <c r="L62" s="5" t="s">
        <v>68</v>
      </c>
      <c r="M62" s="5" t="s">
        <v>23</v>
      </c>
      <c r="N62" s="43">
        <v>2033647.55</v>
      </c>
      <c r="O62" s="7">
        <f t="shared" si="5"/>
        <v>219727.55000000005</v>
      </c>
    </row>
    <row r="63" spans="1:15" collapsed="1">
      <c r="A63" s="11" t="s">
        <v>69</v>
      </c>
      <c r="B63" s="11" t="s">
        <v>9</v>
      </c>
      <c r="C63" s="11" t="s">
        <v>70</v>
      </c>
      <c r="D63" s="12"/>
      <c r="E63" s="12"/>
      <c r="F63" s="12"/>
      <c r="G63" s="13">
        <v>95000</v>
      </c>
      <c r="H63" s="2"/>
      <c r="J63" s="11" t="s">
        <v>9</v>
      </c>
      <c r="K63" s="11" t="s">
        <v>70</v>
      </c>
      <c r="L63" s="12"/>
      <c r="M63" s="12"/>
      <c r="N63" s="42">
        <v>95000</v>
      </c>
      <c r="O63" s="54">
        <f t="shared" si="5"/>
        <v>0</v>
      </c>
    </row>
    <row r="64" spans="1:15" ht="25.5">
      <c r="A64" s="5" t="s">
        <v>71</v>
      </c>
      <c r="B64" s="5" t="s">
        <v>9</v>
      </c>
      <c r="C64" s="5" t="s">
        <v>70</v>
      </c>
      <c r="D64" s="5" t="s">
        <v>72</v>
      </c>
      <c r="E64" s="6"/>
      <c r="F64" s="6"/>
      <c r="G64" s="7">
        <v>95000</v>
      </c>
      <c r="H64" s="2"/>
      <c r="J64" s="5" t="s">
        <v>9</v>
      </c>
      <c r="K64" s="5" t="s">
        <v>70</v>
      </c>
      <c r="L64" s="5" t="s">
        <v>72</v>
      </c>
      <c r="M64" s="6"/>
      <c r="N64" s="43">
        <v>95000</v>
      </c>
      <c r="O64" s="7">
        <f t="shared" si="5"/>
        <v>0</v>
      </c>
    </row>
    <row r="65" spans="1:15">
      <c r="A65" s="5" t="s">
        <v>22</v>
      </c>
      <c r="B65" s="5" t="s">
        <v>9</v>
      </c>
      <c r="C65" s="5" t="s">
        <v>70</v>
      </c>
      <c r="D65" s="5" t="s">
        <v>72</v>
      </c>
      <c r="E65" s="5" t="s">
        <v>23</v>
      </c>
      <c r="F65" s="6"/>
      <c r="G65" s="7">
        <v>95000</v>
      </c>
      <c r="H65" s="2"/>
      <c r="J65" s="5" t="s">
        <v>9</v>
      </c>
      <c r="K65" s="5" t="s">
        <v>70</v>
      </c>
      <c r="L65" s="5" t="s">
        <v>72</v>
      </c>
      <c r="M65" s="5" t="s">
        <v>23</v>
      </c>
      <c r="N65" s="43">
        <v>95000</v>
      </c>
      <c r="O65" s="7">
        <f t="shared" si="5"/>
        <v>0</v>
      </c>
    </row>
    <row r="66" spans="1:15" s="20" customFormat="1">
      <c r="A66" s="16" t="s">
        <v>124</v>
      </c>
      <c r="B66" s="17" t="s">
        <v>9</v>
      </c>
      <c r="C66" s="17" t="s">
        <v>125</v>
      </c>
      <c r="D66" s="17"/>
      <c r="E66" s="17"/>
      <c r="F66" s="5"/>
      <c r="G66" s="18">
        <f>G68+G71</f>
        <v>1495848</v>
      </c>
      <c r="H66" s="19"/>
      <c r="J66" s="17" t="s">
        <v>9</v>
      </c>
      <c r="K66" s="17" t="s">
        <v>125</v>
      </c>
      <c r="L66" s="17"/>
      <c r="M66" s="17"/>
      <c r="N66" s="45">
        <f>N67+N71</f>
        <v>2394523.67</v>
      </c>
      <c r="O66" s="54">
        <f t="shared" si="5"/>
        <v>898675.66999999993</v>
      </c>
    </row>
    <row r="67" spans="1:15">
      <c r="A67" s="11" t="s">
        <v>73</v>
      </c>
      <c r="B67" s="11" t="s">
        <v>9</v>
      </c>
      <c r="C67" s="11" t="s">
        <v>74</v>
      </c>
      <c r="D67" s="12"/>
      <c r="E67" s="12"/>
      <c r="F67" s="12"/>
      <c r="G67" s="13">
        <v>320000</v>
      </c>
      <c r="H67" s="2"/>
      <c r="J67" s="11" t="s">
        <v>9</v>
      </c>
      <c r="K67" s="11" t="s">
        <v>74</v>
      </c>
      <c r="L67" s="12"/>
      <c r="M67" s="12"/>
      <c r="N67" s="42">
        <v>370000</v>
      </c>
      <c r="O67" s="54">
        <f t="shared" si="5"/>
        <v>50000</v>
      </c>
    </row>
    <row r="68" spans="1:15" ht="25.5">
      <c r="A68" s="5" t="s">
        <v>75</v>
      </c>
      <c r="B68" s="5" t="s">
        <v>9</v>
      </c>
      <c r="C68" s="5" t="s">
        <v>74</v>
      </c>
      <c r="D68" s="5" t="s">
        <v>76</v>
      </c>
      <c r="E68" s="6"/>
      <c r="F68" s="6"/>
      <c r="G68" s="7">
        <v>320000</v>
      </c>
      <c r="H68" s="2"/>
      <c r="J68" s="5" t="s">
        <v>9</v>
      </c>
      <c r="K68" s="5" t="s">
        <v>74</v>
      </c>
      <c r="L68" s="5" t="s">
        <v>76</v>
      </c>
      <c r="M68" s="6"/>
      <c r="N68" s="43">
        <v>370000</v>
      </c>
      <c r="O68" s="7">
        <f t="shared" si="5"/>
        <v>50000</v>
      </c>
    </row>
    <row r="69" spans="1:15">
      <c r="A69" s="5" t="s">
        <v>22</v>
      </c>
      <c r="B69" s="5" t="s">
        <v>9</v>
      </c>
      <c r="C69" s="5" t="s">
        <v>74</v>
      </c>
      <c r="D69" s="5" t="s">
        <v>76</v>
      </c>
      <c r="E69" s="5" t="s">
        <v>23</v>
      </c>
      <c r="F69" s="6"/>
      <c r="G69" s="7">
        <v>320000</v>
      </c>
      <c r="H69" s="2"/>
      <c r="J69" s="5" t="s">
        <v>9</v>
      </c>
      <c r="K69" s="5" t="s">
        <v>74</v>
      </c>
      <c r="L69" s="5" t="s">
        <v>76</v>
      </c>
      <c r="M69" s="5" t="s">
        <v>23</v>
      </c>
      <c r="N69" s="43">
        <v>370000</v>
      </c>
      <c r="O69" s="7">
        <f t="shared" si="5"/>
        <v>50000</v>
      </c>
    </row>
    <row r="70" spans="1:15" hidden="1">
      <c r="A70" s="5" t="s">
        <v>16</v>
      </c>
      <c r="B70" s="5" t="s">
        <v>9</v>
      </c>
      <c r="C70" s="5" t="s">
        <v>74</v>
      </c>
      <c r="D70" s="5" t="s">
        <v>76</v>
      </c>
      <c r="E70" s="5" t="s">
        <v>23</v>
      </c>
      <c r="F70" s="5" t="s">
        <v>64</v>
      </c>
      <c r="G70" s="8">
        <v>320000</v>
      </c>
      <c r="H70" s="9"/>
    </row>
    <row r="71" spans="1:15" collapsed="1">
      <c r="A71" s="11" t="s">
        <v>77</v>
      </c>
      <c r="B71" s="11" t="s">
        <v>9</v>
      </c>
      <c r="C71" s="11" t="s">
        <v>78</v>
      </c>
      <c r="D71" s="12"/>
      <c r="E71" s="12"/>
      <c r="F71" s="6"/>
      <c r="G71" s="13">
        <v>1175848</v>
      </c>
      <c r="H71" s="2"/>
      <c r="J71" s="11" t="s">
        <v>9</v>
      </c>
      <c r="K71" s="11" t="s">
        <v>78</v>
      </c>
      <c r="L71" s="12"/>
      <c r="M71" s="12"/>
      <c r="N71" s="42">
        <f>N72+N74+N76+N78+N81+N83+N87+N89</f>
        <v>2024523.67</v>
      </c>
      <c r="O71" s="54">
        <f t="shared" ref="O71:O109" si="6">N71-G71</f>
        <v>848675.66999999993</v>
      </c>
    </row>
    <row r="72" spans="1:15" ht="25.5">
      <c r="A72" s="5" t="s">
        <v>79</v>
      </c>
      <c r="B72" s="5" t="s">
        <v>9</v>
      </c>
      <c r="C72" s="5" t="s">
        <v>78</v>
      </c>
      <c r="D72" s="5" t="s">
        <v>80</v>
      </c>
      <c r="E72" s="6"/>
      <c r="F72" s="6"/>
      <c r="G72" s="7">
        <v>401441.77</v>
      </c>
      <c r="H72" s="2"/>
      <c r="J72" s="5" t="s">
        <v>9</v>
      </c>
      <c r="K72" s="5" t="s">
        <v>78</v>
      </c>
      <c r="L72" s="5" t="s">
        <v>80</v>
      </c>
      <c r="M72" s="6"/>
      <c r="N72" s="43">
        <f>N73</f>
        <v>691441.77</v>
      </c>
      <c r="O72" s="7">
        <f t="shared" si="6"/>
        <v>290000</v>
      </c>
    </row>
    <row r="73" spans="1:15" ht="18.75" customHeight="1">
      <c r="A73" s="5" t="s">
        <v>24</v>
      </c>
      <c r="B73" s="5" t="s">
        <v>9</v>
      </c>
      <c r="C73" s="5" t="s">
        <v>78</v>
      </c>
      <c r="D73" s="5" t="s">
        <v>80</v>
      </c>
      <c r="E73" s="5" t="s">
        <v>25</v>
      </c>
      <c r="F73" s="6"/>
      <c r="G73" s="7">
        <v>401441.77</v>
      </c>
      <c r="H73" s="2"/>
      <c r="J73" s="5" t="s">
        <v>9</v>
      </c>
      <c r="K73" s="5" t="s">
        <v>78</v>
      </c>
      <c r="L73" s="5" t="s">
        <v>80</v>
      </c>
      <c r="M73" s="5" t="s">
        <v>25</v>
      </c>
      <c r="N73" s="43">
        <v>691441.77</v>
      </c>
      <c r="O73" s="7">
        <f t="shared" si="6"/>
        <v>290000</v>
      </c>
    </row>
    <row r="74" spans="1:15" collapsed="1">
      <c r="A74" s="5" t="s">
        <v>81</v>
      </c>
      <c r="B74" s="5" t="s">
        <v>9</v>
      </c>
      <c r="C74" s="5" t="s">
        <v>78</v>
      </c>
      <c r="D74" s="5" t="s">
        <v>82</v>
      </c>
      <c r="E74" s="6"/>
      <c r="F74" s="6"/>
      <c r="G74" s="7">
        <v>120000</v>
      </c>
      <c r="H74" s="2"/>
      <c r="J74" s="5" t="s">
        <v>9</v>
      </c>
      <c r="K74" s="5" t="s">
        <v>78</v>
      </c>
      <c r="L74" s="5" t="s">
        <v>82</v>
      </c>
      <c r="M74" s="6"/>
      <c r="N74" s="43">
        <v>120000</v>
      </c>
      <c r="O74" s="7">
        <f t="shared" si="6"/>
        <v>0</v>
      </c>
    </row>
    <row r="75" spans="1:15">
      <c r="A75" s="5" t="s">
        <v>22</v>
      </c>
      <c r="B75" s="5" t="s">
        <v>9</v>
      </c>
      <c r="C75" s="5" t="s">
        <v>78</v>
      </c>
      <c r="D75" s="5" t="s">
        <v>82</v>
      </c>
      <c r="E75" s="5" t="s">
        <v>23</v>
      </c>
      <c r="F75" s="6"/>
      <c r="G75" s="7">
        <v>120000</v>
      </c>
      <c r="H75" s="2"/>
      <c r="J75" s="5" t="s">
        <v>9</v>
      </c>
      <c r="K75" s="5" t="s">
        <v>78</v>
      </c>
      <c r="L75" s="5" t="s">
        <v>82</v>
      </c>
      <c r="M75" s="5" t="s">
        <v>23</v>
      </c>
      <c r="N75" s="43">
        <v>120000</v>
      </c>
      <c r="O75" s="7">
        <f t="shared" si="6"/>
        <v>0</v>
      </c>
    </row>
    <row r="76" spans="1:15" ht="25.5" collapsed="1">
      <c r="A76" s="5" t="s">
        <v>83</v>
      </c>
      <c r="B76" s="5" t="s">
        <v>9</v>
      </c>
      <c r="C76" s="5" t="s">
        <v>78</v>
      </c>
      <c r="D76" s="5" t="s">
        <v>84</v>
      </c>
      <c r="E76" s="6"/>
      <c r="F76" s="6"/>
      <c r="G76" s="7">
        <v>90000</v>
      </c>
      <c r="H76" s="2"/>
      <c r="J76" s="5" t="s">
        <v>9</v>
      </c>
      <c r="K76" s="5" t="s">
        <v>78</v>
      </c>
      <c r="L76" s="5" t="s">
        <v>84</v>
      </c>
      <c r="M76" s="6"/>
      <c r="N76" s="43">
        <v>90000</v>
      </c>
      <c r="O76" s="7">
        <f t="shared" si="6"/>
        <v>0</v>
      </c>
    </row>
    <row r="77" spans="1:15">
      <c r="A77" s="5" t="s">
        <v>22</v>
      </c>
      <c r="B77" s="5" t="s">
        <v>9</v>
      </c>
      <c r="C77" s="5" t="s">
        <v>78</v>
      </c>
      <c r="D77" s="5" t="s">
        <v>84</v>
      </c>
      <c r="E77" s="5" t="s">
        <v>23</v>
      </c>
      <c r="F77" s="6"/>
      <c r="G77" s="7">
        <v>90000</v>
      </c>
      <c r="H77" s="2"/>
      <c r="J77" s="5" t="s">
        <v>9</v>
      </c>
      <c r="K77" s="5" t="s">
        <v>78</v>
      </c>
      <c r="L77" s="5" t="s">
        <v>84</v>
      </c>
      <c r="M77" s="5" t="s">
        <v>23</v>
      </c>
      <c r="N77" s="43">
        <v>90000</v>
      </c>
      <c r="O77" s="7">
        <f t="shared" si="6"/>
        <v>0</v>
      </c>
    </row>
    <row r="78" spans="1:15" collapsed="1">
      <c r="A78" s="5" t="s">
        <v>85</v>
      </c>
      <c r="B78" s="5" t="s">
        <v>9</v>
      </c>
      <c r="C78" s="5" t="s">
        <v>78</v>
      </c>
      <c r="D78" s="5" t="s">
        <v>86</v>
      </c>
      <c r="E78" s="6"/>
      <c r="F78" s="6"/>
      <c r="G78" s="7">
        <v>132848</v>
      </c>
      <c r="H78" s="2"/>
      <c r="J78" s="5" t="s">
        <v>9</v>
      </c>
      <c r="K78" s="5" t="s">
        <v>78</v>
      </c>
      <c r="L78" s="5" t="s">
        <v>86</v>
      </c>
      <c r="M78" s="6"/>
      <c r="N78" s="43">
        <v>132848</v>
      </c>
      <c r="O78" s="7">
        <f t="shared" si="6"/>
        <v>0</v>
      </c>
    </row>
    <row r="79" spans="1:15">
      <c r="A79" s="32" t="s">
        <v>22</v>
      </c>
      <c r="B79" s="32" t="s">
        <v>9</v>
      </c>
      <c r="C79" s="32" t="s">
        <v>78</v>
      </c>
      <c r="D79" s="32" t="s">
        <v>86</v>
      </c>
      <c r="E79" s="32" t="s">
        <v>23</v>
      </c>
      <c r="F79" s="6"/>
      <c r="G79" s="33">
        <v>132848</v>
      </c>
      <c r="H79" s="2"/>
      <c r="J79" s="5" t="s">
        <v>9</v>
      </c>
      <c r="K79" s="5" t="s">
        <v>78</v>
      </c>
      <c r="L79" s="5" t="s">
        <v>86</v>
      </c>
      <c r="M79" s="5" t="s">
        <v>23</v>
      </c>
      <c r="N79" s="43">
        <v>102848</v>
      </c>
      <c r="O79" s="7">
        <f t="shared" si="6"/>
        <v>-30000</v>
      </c>
    </row>
    <row r="80" spans="1:15" ht="25.5" collapsed="1">
      <c r="A80" s="5" t="s">
        <v>130</v>
      </c>
      <c r="B80" s="5" t="s">
        <v>9</v>
      </c>
      <c r="C80" s="5" t="s">
        <v>78</v>
      </c>
      <c r="D80" s="57" t="s">
        <v>86</v>
      </c>
      <c r="E80" s="58">
        <v>831</v>
      </c>
      <c r="G80" s="7">
        <v>0</v>
      </c>
      <c r="H80" s="2"/>
      <c r="J80" s="5" t="s">
        <v>9</v>
      </c>
      <c r="K80" s="5" t="s">
        <v>78</v>
      </c>
      <c r="L80" s="5" t="s">
        <v>86</v>
      </c>
      <c r="M80" s="5" t="s">
        <v>127</v>
      </c>
      <c r="N80" s="43">
        <v>30000</v>
      </c>
      <c r="O80" s="7">
        <f t="shared" si="6"/>
        <v>30000</v>
      </c>
    </row>
    <row r="81" spans="1:15">
      <c r="A81" s="34" t="s">
        <v>87</v>
      </c>
      <c r="B81" s="34" t="s">
        <v>9</v>
      </c>
      <c r="C81" s="34" t="s">
        <v>78</v>
      </c>
      <c r="D81" s="34" t="s">
        <v>88</v>
      </c>
      <c r="E81" s="35"/>
      <c r="F81" s="6"/>
      <c r="G81" s="36">
        <v>201558.23</v>
      </c>
      <c r="H81" s="2"/>
      <c r="J81" s="5" t="s">
        <v>9</v>
      </c>
      <c r="K81" s="5" t="s">
        <v>78</v>
      </c>
      <c r="L81" s="5" t="s">
        <v>88</v>
      </c>
      <c r="M81" s="6"/>
      <c r="N81" s="43">
        <v>111558.23</v>
      </c>
      <c r="O81" s="7">
        <f t="shared" si="6"/>
        <v>-90000.000000000015</v>
      </c>
    </row>
    <row r="82" spans="1:15" collapsed="1">
      <c r="A82" s="5" t="s">
        <v>22</v>
      </c>
      <c r="B82" s="5" t="s">
        <v>9</v>
      </c>
      <c r="C82" s="5" t="s">
        <v>78</v>
      </c>
      <c r="D82" s="5" t="s">
        <v>88</v>
      </c>
      <c r="E82" s="5" t="s">
        <v>23</v>
      </c>
      <c r="F82" s="6"/>
      <c r="G82" s="7">
        <v>201558.23</v>
      </c>
      <c r="H82" s="2"/>
      <c r="J82" s="5" t="s">
        <v>9</v>
      </c>
      <c r="K82" s="5" t="s">
        <v>78</v>
      </c>
      <c r="L82" s="5" t="s">
        <v>88</v>
      </c>
      <c r="M82" s="5" t="s">
        <v>23</v>
      </c>
      <c r="N82" s="43">
        <v>111558.23</v>
      </c>
      <c r="O82" s="7">
        <f t="shared" si="6"/>
        <v>-90000.000000000015</v>
      </c>
    </row>
    <row r="83" spans="1:15">
      <c r="A83" s="5" t="s">
        <v>89</v>
      </c>
      <c r="B83" s="5" t="s">
        <v>9</v>
      </c>
      <c r="C83" s="5" t="s">
        <v>78</v>
      </c>
      <c r="D83" s="5" t="s">
        <v>90</v>
      </c>
      <c r="E83" s="6"/>
      <c r="F83" s="6"/>
      <c r="G83" s="7">
        <v>80000</v>
      </c>
      <c r="H83" s="2"/>
      <c r="J83" s="5" t="s">
        <v>9</v>
      </c>
      <c r="K83" s="5" t="s">
        <v>78</v>
      </c>
      <c r="L83" s="5" t="s">
        <v>90</v>
      </c>
      <c r="M83" s="6"/>
      <c r="N83" s="43">
        <v>80000</v>
      </c>
      <c r="O83" s="7">
        <f t="shared" si="6"/>
        <v>0</v>
      </c>
    </row>
    <row r="84" spans="1:15" collapsed="1">
      <c r="A84" s="5" t="s">
        <v>22</v>
      </c>
      <c r="B84" s="5" t="s">
        <v>9</v>
      </c>
      <c r="C84" s="5" t="s">
        <v>78</v>
      </c>
      <c r="D84" s="5" t="s">
        <v>90</v>
      </c>
      <c r="E84" s="5" t="s">
        <v>23</v>
      </c>
      <c r="F84" s="6"/>
      <c r="G84" s="7">
        <v>80000</v>
      </c>
      <c r="H84" s="2"/>
      <c r="J84" s="5" t="s">
        <v>9</v>
      </c>
      <c r="K84" s="5" t="s">
        <v>78</v>
      </c>
      <c r="L84" s="5" t="s">
        <v>90</v>
      </c>
      <c r="M84" s="5" t="s">
        <v>23</v>
      </c>
      <c r="N84" s="43">
        <v>80000</v>
      </c>
      <c r="O84" s="7">
        <f t="shared" si="6"/>
        <v>0</v>
      </c>
    </row>
    <row r="85" spans="1:15" ht="38.25">
      <c r="A85" s="5" t="s">
        <v>91</v>
      </c>
      <c r="B85" s="5" t="s">
        <v>9</v>
      </c>
      <c r="C85" s="5" t="s">
        <v>78</v>
      </c>
      <c r="D85" s="5" t="s">
        <v>92</v>
      </c>
      <c r="E85" s="6"/>
      <c r="F85" s="6"/>
      <c r="G85" s="7">
        <v>150000</v>
      </c>
      <c r="H85" s="2"/>
      <c r="J85" s="5" t="s">
        <v>9</v>
      </c>
      <c r="K85" s="5" t="s">
        <v>78</v>
      </c>
      <c r="L85" s="5" t="s">
        <v>92</v>
      </c>
      <c r="M85" s="6"/>
      <c r="N85" s="43">
        <v>0</v>
      </c>
      <c r="O85" s="7">
        <f t="shared" si="6"/>
        <v>-150000</v>
      </c>
    </row>
    <row r="86" spans="1:15" collapsed="1">
      <c r="A86" s="5" t="s">
        <v>22</v>
      </c>
      <c r="B86" s="5" t="s">
        <v>9</v>
      </c>
      <c r="C86" s="5" t="s">
        <v>78</v>
      </c>
      <c r="D86" s="5" t="s">
        <v>92</v>
      </c>
      <c r="E86" s="5" t="s">
        <v>23</v>
      </c>
      <c r="F86" s="6"/>
      <c r="G86" s="33">
        <v>150000</v>
      </c>
      <c r="H86" s="2"/>
      <c r="J86" s="5" t="s">
        <v>9</v>
      </c>
      <c r="K86" s="5" t="s">
        <v>78</v>
      </c>
      <c r="L86" s="5" t="s">
        <v>92</v>
      </c>
      <c r="M86" s="5" t="s">
        <v>23</v>
      </c>
      <c r="N86" s="43">
        <v>0</v>
      </c>
      <c r="O86" s="7">
        <f t="shared" si="6"/>
        <v>-150000</v>
      </c>
    </row>
    <row r="87" spans="1:15" ht="38.25">
      <c r="A87" s="5" t="s">
        <v>131</v>
      </c>
      <c r="B87" s="5" t="s">
        <v>9</v>
      </c>
      <c r="C87" s="5" t="s">
        <v>78</v>
      </c>
      <c r="D87" s="5" t="s">
        <v>128</v>
      </c>
      <c r="E87" s="6"/>
      <c r="G87" s="39"/>
      <c r="H87" s="2"/>
      <c r="J87" s="5" t="s">
        <v>9</v>
      </c>
      <c r="K87" s="5" t="s">
        <v>78</v>
      </c>
      <c r="L87" s="5" t="s">
        <v>128</v>
      </c>
      <c r="M87" s="6"/>
      <c r="N87" s="43">
        <v>563144.28</v>
      </c>
      <c r="O87" s="7">
        <f t="shared" si="6"/>
        <v>563144.28</v>
      </c>
    </row>
    <row r="88" spans="1:15">
      <c r="A88" s="5" t="s">
        <v>22</v>
      </c>
      <c r="B88" s="5" t="s">
        <v>9</v>
      </c>
      <c r="C88" s="5" t="s">
        <v>78</v>
      </c>
      <c r="D88" s="5" t="s">
        <v>128</v>
      </c>
      <c r="E88" s="5" t="s">
        <v>23</v>
      </c>
      <c r="G88" s="39"/>
      <c r="H88" s="2"/>
      <c r="J88" s="5" t="s">
        <v>9</v>
      </c>
      <c r="K88" s="5" t="s">
        <v>78</v>
      </c>
      <c r="L88" s="5" t="s">
        <v>128</v>
      </c>
      <c r="M88" s="5" t="s">
        <v>23</v>
      </c>
      <c r="N88" s="43">
        <v>563144.28</v>
      </c>
      <c r="O88" s="7">
        <f t="shared" si="6"/>
        <v>563144.28</v>
      </c>
    </row>
    <row r="89" spans="1:15" ht="51" collapsed="1">
      <c r="A89" s="5" t="s">
        <v>132</v>
      </c>
      <c r="B89" s="5" t="s">
        <v>9</v>
      </c>
      <c r="C89" s="5" t="s">
        <v>78</v>
      </c>
      <c r="D89" s="5" t="s">
        <v>129</v>
      </c>
      <c r="E89" s="6"/>
      <c r="G89" s="39"/>
      <c r="H89" s="2"/>
      <c r="J89" s="5" t="s">
        <v>9</v>
      </c>
      <c r="K89" s="5" t="s">
        <v>78</v>
      </c>
      <c r="L89" s="5" t="s">
        <v>129</v>
      </c>
      <c r="M89" s="6"/>
      <c r="N89" s="43">
        <v>235531.39</v>
      </c>
      <c r="O89" s="7">
        <f t="shared" si="6"/>
        <v>235531.39</v>
      </c>
    </row>
    <row r="90" spans="1:15">
      <c r="A90" s="5" t="s">
        <v>22</v>
      </c>
      <c r="B90" s="5" t="s">
        <v>9</v>
      </c>
      <c r="C90" s="5" t="s">
        <v>78</v>
      </c>
      <c r="D90" s="5" t="s">
        <v>129</v>
      </c>
      <c r="E90" s="5" t="s">
        <v>23</v>
      </c>
      <c r="G90" s="39"/>
      <c r="H90" s="2"/>
      <c r="J90" s="5" t="s">
        <v>9</v>
      </c>
      <c r="K90" s="5" t="s">
        <v>78</v>
      </c>
      <c r="L90" s="5" t="s">
        <v>129</v>
      </c>
      <c r="M90" s="5" t="s">
        <v>23</v>
      </c>
      <c r="N90" s="43">
        <v>235531.39</v>
      </c>
      <c r="O90" s="7">
        <f t="shared" si="6"/>
        <v>235531.39</v>
      </c>
    </row>
    <row r="91" spans="1:15" ht="25.5" collapsed="1">
      <c r="A91" s="11" t="s">
        <v>93</v>
      </c>
      <c r="B91" s="11" t="s">
        <v>9</v>
      </c>
      <c r="C91" s="11" t="s">
        <v>94</v>
      </c>
      <c r="D91" s="12"/>
      <c r="E91" s="12"/>
      <c r="F91" s="6"/>
      <c r="G91" s="38">
        <v>10000</v>
      </c>
      <c r="H91" s="2"/>
      <c r="J91" s="29" t="s">
        <v>9</v>
      </c>
      <c r="K91" s="29" t="s">
        <v>94</v>
      </c>
      <c r="L91" s="30"/>
      <c r="M91" s="30"/>
      <c r="N91" s="55">
        <v>4100</v>
      </c>
      <c r="O91" s="54">
        <f t="shared" si="6"/>
        <v>-5900</v>
      </c>
    </row>
    <row r="92" spans="1:15" ht="25.5">
      <c r="A92" s="5" t="s">
        <v>95</v>
      </c>
      <c r="B92" s="5" t="s">
        <v>9</v>
      </c>
      <c r="C92" s="5" t="s">
        <v>94</v>
      </c>
      <c r="D92" s="5" t="s">
        <v>96</v>
      </c>
      <c r="E92" s="6"/>
      <c r="F92" s="6"/>
      <c r="G92" s="7">
        <v>10000</v>
      </c>
      <c r="H92" s="2"/>
      <c r="J92" s="5" t="s">
        <v>9</v>
      </c>
      <c r="K92" s="5" t="s">
        <v>94</v>
      </c>
      <c r="L92" s="5" t="s">
        <v>96</v>
      </c>
      <c r="M92" s="6"/>
      <c r="N92" s="43">
        <v>4100</v>
      </c>
      <c r="O92" s="7">
        <f t="shared" si="6"/>
        <v>-5900</v>
      </c>
    </row>
    <row r="93" spans="1:15" ht="19.5" customHeight="1">
      <c r="A93" s="5" t="s">
        <v>22</v>
      </c>
      <c r="B93" s="5" t="s">
        <v>9</v>
      </c>
      <c r="C93" s="5" t="s">
        <v>94</v>
      </c>
      <c r="D93" s="5" t="s">
        <v>96</v>
      </c>
      <c r="E93" s="5" t="s">
        <v>23</v>
      </c>
      <c r="F93" s="6"/>
      <c r="G93" s="7">
        <v>10000</v>
      </c>
      <c r="H93" s="9"/>
      <c r="J93" s="5" t="s">
        <v>9</v>
      </c>
      <c r="K93" s="5" t="s">
        <v>94</v>
      </c>
      <c r="L93" s="5" t="s">
        <v>96</v>
      </c>
      <c r="M93" s="5" t="s">
        <v>23</v>
      </c>
      <c r="N93" s="43">
        <v>4100</v>
      </c>
      <c r="O93" s="7">
        <f t="shared" si="6"/>
        <v>-5900</v>
      </c>
    </row>
    <row r="94" spans="1:15" collapsed="1">
      <c r="A94" s="11" t="s">
        <v>97</v>
      </c>
      <c r="B94" s="11" t="s">
        <v>9</v>
      </c>
      <c r="C94" s="11" t="s">
        <v>98</v>
      </c>
      <c r="D94" s="12"/>
      <c r="E94" s="12"/>
      <c r="F94" s="6"/>
      <c r="G94" s="13">
        <v>273648</v>
      </c>
      <c r="H94" s="2"/>
      <c r="J94" s="17" t="s">
        <v>9</v>
      </c>
      <c r="K94" s="17" t="s">
        <v>98</v>
      </c>
      <c r="L94" s="16"/>
      <c r="M94" s="16"/>
      <c r="N94" s="46">
        <v>273648</v>
      </c>
      <c r="O94" s="54">
        <f t="shared" si="6"/>
        <v>0</v>
      </c>
    </row>
    <row r="95" spans="1:15">
      <c r="A95" s="5" t="s">
        <v>99</v>
      </c>
      <c r="B95" s="5" t="s">
        <v>9</v>
      </c>
      <c r="C95" s="5" t="s">
        <v>98</v>
      </c>
      <c r="D95" s="5" t="s">
        <v>100</v>
      </c>
      <c r="E95" s="6"/>
      <c r="F95" s="6"/>
      <c r="G95" s="7">
        <v>30000</v>
      </c>
      <c r="H95" s="2"/>
      <c r="J95" s="5" t="s">
        <v>9</v>
      </c>
      <c r="K95" s="5" t="s">
        <v>98</v>
      </c>
      <c r="L95" s="5" t="s">
        <v>100</v>
      </c>
      <c r="M95" s="6"/>
      <c r="N95" s="43">
        <v>30000</v>
      </c>
      <c r="O95" s="7">
        <f t="shared" si="6"/>
        <v>0</v>
      </c>
    </row>
    <row r="96" spans="1:15">
      <c r="A96" s="5" t="s">
        <v>101</v>
      </c>
      <c r="B96" s="5" t="s">
        <v>9</v>
      </c>
      <c r="C96" s="5" t="s">
        <v>98</v>
      </c>
      <c r="D96" s="5" t="s">
        <v>100</v>
      </c>
      <c r="E96" s="5" t="s">
        <v>102</v>
      </c>
      <c r="F96" s="6"/>
      <c r="G96" s="7">
        <v>30000</v>
      </c>
      <c r="H96" s="2"/>
      <c r="J96" s="5" t="s">
        <v>9</v>
      </c>
      <c r="K96" s="5" t="s">
        <v>98</v>
      </c>
      <c r="L96" s="5" t="s">
        <v>100</v>
      </c>
      <c r="M96" s="5" t="s">
        <v>102</v>
      </c>
      <c r="N96" s="43">
        <v>30000</v>
      </c>
      <c r="O96" s="7">
        <f t="shared" si="6"/>
        <v>0</v>
      </c>
    </row>
    <row r="97" spans="1:15" ht="15.75" customHeight="1">
      <c r="A97" s="5" t="s">
        <v>103</v>
      </c>
      <c r="B97" s="5" t="s">
        <v>9</v>
      </c>
      <c r="C97" s="5" t="s">
        <v>98</v>
      </c>
      <c r="D97" s="5" t="s">
        <v>104</v>
      </c>
      <c r="E97" s="6"/>
      <c r="F97" s="6"/>
      <c r="G97" s="7">
        <v>243648</v>
      </c>
      <c r="H97" s="9"/>
      <c r="J97" s="5" t="s">
        <v>9</v>
      </c>
      <c r="K97" s="5" t="s">
        <v>98</v>
      </c>
      <c r="L97" s="5" t="s">
        <v>104</v>
      </c>
      <c r="M97" s="6"/>
      <c r="N97" s="43">
        <v>243648</v>
      </c>
      <c r="O97" s="7">
        <f t="shared" si="6"/>
        <v>0</v>
      </c>
    </row>
    <row r="98" spans="1:15" collapsed="1">
      <c r="A98" s="5" t="s">
        <v>105</v>
      </c>
      <c r="B98" s="5" t="s">
        <v>9</v>
      </c>
      <c r="C98" s="5" t="s">
        <v>98</v>
      </c>
      <c r="D98" s="5" t="s">
        <v>104</v>
      </c>
      <c r="E98" s="5" t="s">
        <v>106</v>
      </c>
      <c r="F98" s="6"/>
      <c r="G98" s="7">
        <v>243648</v>
      </c>
      <c r="H98" s="2"/>
      <c r="J98" s="5" t="s">
        <v>9</v>
      </c>
      <c r="K98" s="5" t="s">
        <v>98</v>
      </c>
      <c r="L98" s="5" t="s">
        <v>104</v>
      </c>
      <c r="M98" s="5" t="s">
        <v>106</v>
      </c>
      <c r="N98" s="43">
        <v>243648</v>
      </c>
      <c r="O98" s="7">
        <f t="shared" si="6"/>
        <v>0</v>
      </c>
    </row>
    <row r="99" spans="1:15" ht="25.5">
      <c r="A99" s="21" t="s">
        <v>107</v>
      </c>
      <c r="B99" s="21" t="s">
        <v>9</v>
      </c>
      <c r="C99" s="22"/>
      <c r="D99" s="22"/>
      <c r="E99" s="22"/>
      <c r="F99" s="6"/>
      <c r="G99" s="23">
        <v>73000</v>
      </c>
      <c r="H99" s="2"/>
      <c r="J99" s="21" t="s">
        <v>9</v>
      </c>
      <c r="K99" s="22"/>
      <c r="L99" s="22"/>
      <c r="M99" s="22"/>
      <c r="N99" s="56">
        <v>73000</v>
      </c>
      <c r="O99" s="54">
        <f t="shared" si="6"/>
        <v>0</v>
      </c>
    </row>
    <row r="100" spans="1:15" ht="20.25" customHeight="1">
      <c r="A100" s="11" t="s">
        <v>97</v>
      </c>
      <c r="B100" s="11" t="s">
        <v>9</v>
      </c>
      <c r="C100" s="11" t="s">
        <v>98</v>
      </c>
      <c r="D100" s="12"/>
      <c r="E100" s="12"/>
      <c r="F100" s="6"/>
      <c r="G100" s="13">
        <v>70000</v>
      </c>
      <c r="H100" s="9"/>
      <c r="J100" s="5" t="s">
        <v>9</v>
      </c>
      <c r="K100" s="5" t="s">
        <v>98</v>
      </c>
      <c r="L100" s="6"/>
      <c r="M100" s="6"/>
      <c r="N100" s="55">
        <v>70000</v>
      </c>
      <c r="O100" s="54">
        <f t="shared" si="6"/>
        <v>0</v>
      </c>
    </row>
    <row r="101" spans="1:15" ht="25.5" collapsed="1">
      <c r="A101" s="5" t="s">
        <v>108</v>
      </c>
      <c r="B101" s="5" t="s">
        <v>9</v>
      </c>
      <c r="C101" s="5" t="s">
        <v>98</v>
      </c>
      <c r="D101" s="5" t="s">
        <v>109</v>
      </c>
      <c r="E101" s="6"/>
      <c r="F101" s="6"/>
      <c r="G101" s="7">
        <v>70000</v>
      </c>
      <c r="H101" s="2"/>
      <c r="J101" s="5" t="s">
        <v>9</v>
      </c>
      <c r="K101" s="5" t="s">
        <v>98</v>
      </c>
      <c r="L101" s="5" t="s">
        <v>109</v>
      </c>
      <c r="M101" s="6"/>
      <c r="N101" s="43">
        <v>70000</v>
      </c>
      <c r="O101" s="7">
        <f t="shared" si="6"/>
        <v>0</v>
      </c>
    </row>
    <row r="102" spans="1:15">
      <c r="A102" s="5" t="s">
        <v>110</v>
      </c>
      <c r="B102" s="5" t="s">
        <v>9</v>
      </c>
      <c r="C102" s="5" t="s">
        <v>98</v>
      </c>
      <c r="D102" s="5" t="s">
        <v>109</v>
      </c>
      <c r="E102" s="5" t="s">
        <v>111</v>
      </c>
      <c r="F102" s="6"/>
      <c r="G102" s="7">
        <v>70000</v>
      </c>
      <c r="H102" s="2"/>
      <c r="J102" s="5" t="s">
        <v>9</v>
      </c>
      <c r="K102" s="5" t="s">
        <v>98</v>
      </c>
      <c r="L102" s="5" t="s">
        <v>109</v>
      </c>
      <c r="M102" s="5" t="s">
        <v>111</v>
      </c>
      <c r="N102" s="43">
        <v>70000</v>
      </c>
      <c r="O102" s="7">
        <f t="shared" si="6"/>
        <v>0</v>
      </c>
    </row>
    <row r="103" spans="1:15" ht="25.5">
      <c r="A103" s="11" t="s">
        <v>112</v>
      </c>
      <c r="B103" s="11" t="s">
        <v>9</v>
      </c>
      <c r="C103" s="11" t="s">
        <v>113</v>
      </c>
      <c r="D103" s="12"/>
      <c r="E103" s="12"/>
      <c r="F103" s="6"/>
      <c r="G103" s="13">
        <v>3000</v>
      </c>
      <c r="H103" s="2"/>
      <c r="J103" s="11" t="s">
        <v>9</v>
      </c>
      <c r="K103" s="11" t="s">
        <v>113</v>
      </c>
      <c r="L103" s="12"/>
      <c r="M103" s="12"/>
      <c r="N103" s="42">
        <v>3000</v>
      </c>
      <c r="O103" s="54">
        <f t="shared" si="6"/>
        <v>0</v>
      </c>
    </row>
    <row r="104" spans="1:15" ht="26.25" customHeight="1">
      <c r="A104" s="5" t="s">
        <v>114</v>
      </c>
      <c r="B104" s="5" t="s">
        <v>9</v>
      </c>
      <c r="C104" s="5" t="s">
        <v>113</v>
      </c>
      <c r="D104" s="5" t="s">
        <v>115</v>
      </c>
      <c r="E104" s="6"/>
      <c r="F104" s="6"/>
      <c r="G104" s="7">
        <v>3000</v>
      </c>
      <c r="H104" s="9"/>
      <c r="J104" s="5" t="s">
        <v>9</v>
      </c>
      <c r="K104" s="5" t="s">
        <v>113</v>
      </c>
      <c r="L104" s="5" t="s">
        <v>115</v>
      </c>
      <c r="M104" s="6"/>
      <c r="N104" s="43">
        <v>3000</v>
      </c>
      <c r="O104" s="7">
        <f t="shared" si="6"/>
        <v>0</v>
      </c>
    </row>
    <row r="105" spans="1:15" ht="12.75" customHeight="1" collapsed="1">
      <c r="A105" s="5" t="s">
        <v>110</v>
      </c>
      <c r="B105" s="5" t="s">
        <v>9</v>
      </c>
      <c r="C105" s="5" t="s">
        <v>113</v>
      </c>
      <c r="D105" s="5" t="s">
        <v>115</v>
      </c>
      <c r="E105" s="5" t="s">
        <v>111</v>
      </c>
      <c r="F105" s="6"/>
      <c r="G105" s="7">
        <v>3000</v>
      </c>
      <c r="H105" s="2"/>
      <c r="I105" s="2"/>
      <c r="J105" s="5" t="s">
        <v>9</v>
      </c>
      <c r="K105" s="5" t="s">
        <v>113</v>
      </c>
      <c r="L105" s="5" t="s">
        <v>115</v>
      </c>
      <c r="M105" s="5" t="s">
        <v>111</v>
      </c>
      <c r="N105" s="43">
        <v>3000</v>
      </c>
      <c r="O105" s="7">
        <f t="shared" si="6"/>
        <v>0</v>
      </c>
    </row>
    <row r="106" spans="1:15" ht="12.75" customHeight="1">
      <c r="A106" s="21" t="s">
        <v>116</v>
      </c>
      <c r="B106" s="21" t="s">
        <v>9</v>
      </c>
      <c r="C106" s="22"/>
      <c r="D106" s="22"/>
      <c r="E106" s="22"/>
      <c r="F106" s="6"/>
      <c r="G106" s="23">
        <v>2550000</v>
      </c>
      <c r="I106" s="10"/>
      <c r="J106" s="11" t="s">
        <v>9</v>
      </c>
      <c r="K106" s="12"/>
      <c r="L106" s="12"/>
      <c r="M106" s="12"/>
      <c r="N106" s="47">
        <v>2550000</v>
      </c>
      <c r="O106" s="54">
        <f t="shared" si="6"/>
        <v>0</v>
      </c>
    </row>
    <row r="107" spans="1:15">
      <c r="A107" s="11" t="s">
        <v>117</v>
      </c>
      <c r="B107" s="11" t="s">
        <v>9</v>
      </c>
      <c r="C107" s="11" t="s">
        <v>118</v>
      </c>
      <c r="D107" s="12"/>
      <c r="E107" s="12"/>
      <c r="F107" s="6"/>
      <c r="G107" s="13">
        <v>2550000</v>
      </c>
      <c r="J107" s="11" t="s">
        <v>9</v>
      </c>
      <c r="K107" s="11" t="s">
        <v>118</v>
      </c>
      <c r="L107" s="12"/>
      <c r="M107" s="12"/>
      <c r="N107" s="42">
        <v>2550000</v>
      </c>
      <c r="O107" s="54">
        <f t="shared" si="6"/>
        <v>0</v>
      </c>
    </row>
    <row r="108" spans="1:15" ht="25.5">
      <c r="A108" s="5" t="s">
        <v>119</v>
      </c>
      <c r="B108" s="5" t="s">
        <v>9</v>
      </c>
      <c r="C108" s="5" t="s">
        <v>118</v>
      </c>
      <c r="D108" s="5" t="s">
        <v>120</v>
      </c>
      <c r="E108" s="6"/>
      <c r="F108" s="6"/>
      <c r="G108" s="7">
        <v>2550000</v>
      </c>
      <c r="J108" s="5" t="s">
        <v>9</v>
      </c>
      <c r="K108" s="5" t="s">
        <v>118</v>
      </c>
      <c r="L108" s="5" t="s">
        <v>120</v>
      </c>
      <c r="M108" s="6"/>
      <c r="N108" s="43">
        <v>2550000</v>
      </c>
      <c r="O108" s="7">
        <f t="shared" si="6"/>
        <v>0</v>
      </c>
    </row>
    <row r="109" spans="1:15">
      <c r="A109" s="5" t="s">
        <v>110</v>
      </c>
      <c r="B109" s="5" t="s">
        <v>9</v>
      </c>
      <c r="C109" s="5" t="s">
        <v>118</v>
      </c>
      <c r="D109" s="5" t="s">
        <v>120</v>
      </c>
      <c r="E109" s="5" t="s">
        <v>111</v>
      </c>
      <c r="F109" s="6"/>
      <c r="G109" s="7">
        <v>2550000</v>
      </c>
      <c r="J109" s="32" t="s">
        <v>9</v>
      </c>
      <c r="K109" s="32" t="s">
        <v>118</v>
      </c>
      <c r="L109" s="32" t="s">
        <v>120</v>
      </c>
      <c r="M109" s="32" t="s">
        <v>111</v>
      </c>
      <c r="N109" s="43">
        <v>2550000</v>
      </c>
      <c r="O109" s="7">
        <f t="shared" si="6"/>
        <v>0</v>
      </c>
    </row>
  </sheetData>
  <autoFilter ref="A10:I105">
    <filterColumn colId="5">
      <filters blank="1"/>
    </filterColumn>
  </autoFilter>
  <mergeCells count="14">
    <mergeCell ref="N8:N9"/>
    <mergeCell ref="O8:O9"/>
    <mergeCell ref="A1:O1"/>
    <mergeCell ref="C2:O2"/>
    <mergeCell ref="G3:O3"/>
    <mergeCell ref="A4:O4"/>
    <mergeCell ref="A6:O6"/>
    <mergeCell ref="A8:A9"/>
    <mergeCell ref="F8:F9"/>
    <mergeCell ref="G8:G9"/>
    <mergeCell ref="B8:B9"/>
    <mergeCell ref="C8:C9"/>
    <mergeCell ref="D8:D9"/>
    <mergeCell ref="E8:E9"/>
  </mergeCells>
  <pageMargins left="0.98402780000000001" right="0.59027779999999996" top="0.59027779999999996" bottom="0.59027779999999996" header="0.39374999999999999" footer="0.39374999999999999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101"/>
  <sheetViews>
    <sheetView workbookViewId="0">
      <selection activeCell="H4" sqref="H4"/>
    </sheetView>
  </sheetViews>
  <sheetFormatPr defaultColWidth="9.140625" defaultRowHeight="14.25"/>
  <cols>
    <col min="1" max="1" width="47.7109375" style="59" customWidth="1"/>
    <col min="2" max="2" width="10.140625" style="59" customWidth="1"/>
    <col min="3" max="3" width="16" style="59" customWidth="1"/>
    <col min="4" max="4" width="7.42578125" style="59" customWidth="1"/>
    <col min="5" max="5" width="14.140625" style="59" customWidth="1"/>
    <col min="6" max="7" width="13.7109375" style="59" customWidth="1"/>
    <col min="8" max="8" width="16" style="59" customWidth="1"/>
    <col min="9" max="16384" width="9.140625" style="59"/>
  </cols>
  <sheetData>
    <row r="1" spans="1:12" ht="15" customHeight="1">
      <c r="D1" s="116" t="s">
        <v>135</v>
      </c>
      <c r="E1" s="116"/>
      <c r="F1" s="116"/>
      <c r="G1" s="116"/>
    </row>
    <row r="2" spans="1:12" ht="15" customHeight="1">
      <c r="D2" s="116" t="s">
        <v>145</v>
      </c>
      <c r="E2" s="116"/>
      <c r="F2" s="116"/>
      <c r="G2" s="116"/>
    </row>
    <row r="3" spans="1:12" ht="15" customHeight="1">
      <c r="D3" s="116" t="s">
        <v>142</v>
      </c>
      <c r="E3" s="116"/>
      <c r="F3" s="116"/>
      <c r="G3" s="116"/>
    </row>
    <row r="4" spans="1:12" ht="91.5" customHeight="1">
      <c r="B4" s="63"/>
      <c r="C4" s="63"/>
      <c r="D4" s="117" t="s">
        <v>136</v>
      </c>
      <c r="E4" s="117"/>
      <c r="F4" s="117"/>
      <c r="G4" s="117"/>
      <c r="H4" s="63"/>
      <c r="I4" s="63"/>
      <c r="J4" s="63"/>
      <c r="K4" s="63"/>
      <c r="L4" s="63"/>
    </row>
    <row r="5" spans="1:12" ht="4.5" customHeight="1"/>
    <row r="6" spans="1:12" ht="56.25" customHeight="1">
      <c r="A6" s="115" t="s">
        <v>134</v>
      </c>
      <c r="B6" s="115"/>
      <c r="C6" s="115"/>
      <c r="D6" s="115"/>
      <c r="E6" s="115"/>
      <c r="F6" s="115"/>
      <c r="G6" s="115"/>
      <c r="H6" s="60"/>
      <c r="I6" s="60"/>
      <c r="J6" s="60"/>
      <c r="K6" s="60"/>
    </row>
    <row r="7" spans="1:12" ht="3" customHeight="1"/>
    <row r="8" spans="1:12">
      <c r="A8" s="113" t="s">
        <v>0</v>
      </c>
      <c r="B8" s="113" t="s">
        <v>2</v>
      </c>
      <c r="C8" s="113" t="s">
        <v>3</v>
      </c>
      <c r="D8" s="113" t="s">
        <v>4</v>
      </c>
      <c r="E8" s="113" t="s">
        <v>6</v>
      </c>
      <c r="F8" s="110" t="s">
        <v>7</v>
      </c>
      <c r="G8" s="112" t="s">
        <v>123</v>
      </c>
    </row>
    <row r="9" spans="1:12">
      <c r="A9" s="114"/>
      <c r="B9" s="114"/>
      <c r="C9" s="114"/>
      <c r="D9" s="114"/>
      <c r="E9" s="114"/>
      <c r="F9" s="111"/>
      <c r="G9" s="112"/>
    </row>
    <row r="10" spans="1:12" ht="15">
      <c r="A10" s="4">
        <v>1</v>
      </c>
      <c r="B10" s="4">
        <v>3</v>
      </c>
      <c r="C10" s="4">
        <v>4</v>
      </c>
      <c r="D10" s="4">
        <v>5</v>
      </c>
      <c r="E10" s="4">
        <v>6</v>
      </c>
      <c r="F10" s="41">
        <v>7</v>
      </c>
      <c r="G10" s="40">
        <v>8</v>
      </c>
    </row>
    <row r="11" spans="1:12" ht="30.75" customHeight="1">
      <c r="A11" s="48" t="s">
        <v>8</v>
      </c>
      <c r="B11" s="49"/>
      <c r="C11" s="49"/>
      <c r="D11" s="49"/>
      <c r="E11" s="50">
        <v>11859724</v>
      </c>
      <c r="F11" s="53">
        <f>F12+F15+F29+F32+F36+F49+F56+F59+F83+F86+F95+F98+F42+F92</f>
        <v>14319095.83</v>
      </c>
      <c r="G11" s="50">
        <f>G15+G32+G42+G49+G59+G83</f>
        <v>2459371.83</v>
      </c>
    </row>
    <row r="12" spans="1:12" ht="60" customHeight="1">
      <c r="A12" s="11" t="s">
        <v>10</v>
      </c>
      <c r="B12" s="11" t="s">
        <v>11</v>
      </c>
      <c r="C12" s="12"/>
      <c r="D12" s="12"/>
      <c r="E12" s="13">
        <v>126000</v>
      </c>
      <c r="F12" s="42">
        <v>126000</v>
      </c>
      <c r="G12" s="54">
        <v>0</v>
      </c>
    </row>
    <row r="13" spans="1:12" ht="25.5">
      <c r="A13" s="5" t="s">
        <v>12</v>
      </c>
      <c r="B13" s="5" t="s">
        <v>11</v>
      </c>
      <c r="C13" s="5" t="s">
        <v>13</v>
      </c>
      <c r="D13" s="6"/>
      <c r="E13" s="7">
        <v>126000</v>
      </c>
      <c r="F13" s="43">
        <v>126000</v>
      </c>
      <c r="G13" s="7">
        <v>0</v>
      </c>
    </row>
    <row r="14" spans="1:12" ht="51">
      <c r="A14" s="5" t="s">
        <v>14</v>
      </c>
      <c r="B14" s="5" t="s">
        <v>11</v>
      </c>
      <c r="C14" s="5" t="s">
        <v>13</v>
      </c>
      <c r="D14" s="5" t="s">
        <v>15</v>
      </c>
      <c r="E14" s="7">
        <v>126000</v>
      </c>
      <c r="F14" s="43">
        <v>126000</v>
      </c>
      <c r="G14" s="33">
        <v>0</v>
      </c>
    </row>
    <row r="15" spans="1:12" ht="63.75">
      <c r="A15" s="11" t="s">
        <v>18</v>
      </c>
      <c r="B15" s="11" t="s">
        <v>19</v>
      </c>
      <c r="C15" s="12"/>
      <c r="D15" s="12"/>
      <c r="E15" s="13">
        <v>3971983</v>
      </c>
      <c r="F15" s="42">
        <v>4995035.6100000003</v>
      </c>
      <c r="G15" s="61">
        <v>1023052.6100000001</v>
      </c>
    </row>
    <row r="16" spans="1:12">
      <c r="A16" s="5" t="s">
        <v>20</v>
      </c>
      <c r="B16" s="5" t="s">
        <v>19</v>
      </c>
      <c r="C16" s="5" t="s">
        <v>21</v>
      </c>
      <c r="D16" s="6"/>
      <c r="E16" s="7">
        <v>1168346</v>
      </c>
      <c r="F16" s="43">
        <v>2191398.6100000003</v>
      </c>
      <c r="G16" s="62">
        <v>1023052.6100000001</v>
      </c>
    </row>
    <row r="17" spans="1:7">
      <c r="A17" s="5" t="s">
        <v>22</v>
      </c>
      <c r="B17" s="5" t="s">
        <v>19</v>
      </c>
      <c r="C17" s="5" t="s">
        <v>21</v>
      </c>
      <c r="D17" s="5" t="s">
        <v>23</v>
      </c>
      <c r="E17" s="7">
        <v>1087866</v>
      </c>
      <c r="F17" s="43">
        <v>1951918.61</v>
      </c>
      <c r="G17" s="36">
        <v>864052.6100000001</v>
      </c>
    </row>
    <row r="18" spans="1:7">
      <c r="A18" s="5" t="s">
        <v>24</v>
      </c>
      <c r="B18" s="5" t="s">
        <v>19</v>
      </c>
      <c r="C18" s="5" t="s">
        <v>21</v>
      </c>
      <c r="D18" s="5" t="s">
        <v>25</v>
      </c>
      <c r="E18" s="7">
        <v>80000</v>
      </c>
      <c r="F18" s="43">
        <v>239000</v>
      </c>
      <c r="G18" s="7">
        <v>159000</v>
      </c>
    </row>
    <row r="19" spans="1:7">
      <c r="A19" s="5" t="s">
        <v>26</v>
      </c>
      <c r="B19" s="5" t="s">
        <v>19</v>
      </c>
      <c r="C19" s="5" t="s">
        <v>21</v>
      </c>
      <c r="D19" s="5" t="s">
        <v>27</v>
      </c>
      <c r="E19" s="7">
        <v>480</v>
      </c>
      <c r="F19" s="43">
        <v>480</v>
      </c>
      <c r="G19" s="7">
        <v>0</v>
      </c>
    </row>
    <row r="20" spans="1:7" ht="25.5">
      <c r="A20" s="5" t="s">
        <v>28</v>
      </c>
      <c r="B20" s="5" t="s">
        <v>19</v>
      </c>
      <c r="C20" s="5" t="s">
        <v>29</v>
      </c>
      <c r="D20" s="6"/>
      <c r="E20" s="7">
        <v>851805</v>
      </c>
      <c r="F20" s="43">
        <v>851805</v>
      </c>
      <c r="G20" s="7">
        <v>0</v>
      </c>
    </row>
    <row r="21" spans="1:7" ht="25.5">
      <c r="A21" s="5" t="s">
        <v>30</v>
      </c>
      <c r="B21" s="5" t="s">
        <v>19</v>
      </c>
      <c r="C21" s="5" t="s">
        <v>29</v>
      </c>
      <c r="D21" s="5" t="s">
        <v>31</v>
      </c>
      <c r="E21" s="7">
        <v>654415</v>
      </c>
      <c r="F21" s="43">
        <v>654415</v>
      </c>
      <c r="G21" s="7">
        <v>0</v>
      </c>
    </row>
    <row r="22" spans="1:7" ht="51">
      <c r="A22" s="5" t="s">
        <v>32</v>
      </c>
      <c r="B22" s="5" t="s">
        <v>19</v>
      </c>
      <c r="C22" s="5" t="s">
        <v>29</v>
      </c>
      <c r="D22" s="5" t="s">
        <v>33</v>
      </c>
      <c r="E22" s="7">
        <v>197390</v>
      </c>
      <c r="F22" s="43">
        <v>197390</v>
      </c>
      <c r="G22" s="7">
        <v>0</v>
      </c>
    </row>
    <row r="23" spans="1:7">
      <c r="A23" s="5" t="s">
        <v>34</v>
      </c>
      <c r="B23" s="5" t="s">
        <v>19</v>
      </c>
      <c r="C23" s="5" t="s">
        <v>35</v>
      </c>
      <c r="D23" s="6"/>
      <c r="E23" s="7">
        <v>1402287</v>
      </c>
      <c r="F23" s="43">
        <v>1402287</v>
      </c>
      <c r="G23" s="7">
        <v>0</v>
      </c>
    </row>
    <row r="24" spans="1:7" ht="25.5">
      <c r="A24" s="5" t="s">
        <v>30</v>
      </c>
      <c r="B24" s="5" t="s">
        <v>19</v>
      </c>
      <c r="C24" s="5" t="s">
        <v>35</v>
      </c>
      <c r="D24" s="5" t="s">
        <v>31</v>
      </c>
      <c r="E24" s="7">
        <v>1077333</v>
      </c>
      <c r="F24" s="43">
        <v>1077333</v>
      </c>
      <c r="G24" s="7">
        <v>0</v>
      </c>
    </row>
    <row r="25" spans="1:7" ht="51">
      <c r="A25" s="5" t="s">
        <v>32</v>
      </c>
      <c r="B25" s="5" t="s">
        <v>19</v>
      </c>
      <c r="C25" s="5" t="s">
        <v>35</v>
      </c>
      <c r="D25" s="5" t="s">
        <v>33</v>
      </c>
      <c r="E25" s="7">
        <v>324954</v>
      </c>
      <c r="F25" s="43">
        <v>324954</v>
      </c>
      <c r="G25" s="7">
        <v>0</v>
      </c>
    </row>
    <row r="26" spans="1:7" ht="38.25">
      <c r="A26" s="5" t="s">
        <v>36</v>
      </c>
      <c r="B26" s="5" t="s">
        <v>19</v>
      </c>
      <c r="C26" s="5" t="s">
        <v>37</v>
      </c>
      <c r="D26" s="6"/>
      <c r="E26" s="7">
        <v>549545</v>
      </c>
      <c r="F26" s="43">
        <v>549545</v>
      </c>
      <c r="G26" s="7">
        <v>0</v>
      </c>
    </row>
    <row r="27" spans="1:7" ht="25.5">
      <c r="A27" s="5" t="s">
        <v>30</v>
      </c>
      <c r="B27" s="5" t="s">
        <v>19</v>
      </c>
      <c r="C27" s="5" t="s">
        <v>37</v>
      </c>
      <c r="D27" s="5" t="s">
        <v>31</v>
      </c>
      <c r="E27" s="7">
        <v>422198</v>
      </c>
      <c r="F27" s="43">
        <v>422198</v>
      </c>
      <c r="G27" s="7">
        <v>0</v>
      </c>
    </row>
    <row r="28" spans="1:7" ht="51">
      <c r="A28" s="5" t="s">
        <v>32</v>
      </c>
      <c r="B28" s="5" t="s">
        <v>19</v>
      </c>
      <c r="C28" s="5" t="s">
        <v>37</v>
      </c>
      <c r="D28" s="5" t="s">
        <v>33</v>
      </c>
      <c r="E28" s="7">
        <v>127347</v>
      </c>
      <c r="F28" s="43">
        <v>127347</v>
      </c>
      <c r="G28" s="7">
        <v>0</v>
      </c>
    </row>
    <row r="29" spans="1:7">
      <c r="A29" s="11" t="s">
        <v>38</v>
      </c>
      <c r="B29" s="11" t="s">
        <v>39</v>
      </c>
      <c r="C29" s="12"/>
      <c r="D29" s="12"/>
      <c r="E29" s="13">
        <v>11000</v>
      </c>
      <c r="F29" s="42">
        <v>11000</v>
      </c>
      <c r="G29" s="54">
        <v>0</v>
      </c>
    </row>
    <row r="30" spans="1:7" ht="25.5">
      <c r="A30" s="5" t="s">
        <v>40</v>
      </c>
      <c r="B30" s="5" t="s">
        <v>39</v>
      </c>
      <c r="C30" s="5" t="s">
        <v>41</v>
      </c>
      <c r="D30" s="6"/>
      <c r="E30" s="7">
        <v>11000</v>
      </c>
      <c r="F30" s="43">
        <v>11000</v>
      </c>
      <c r="G30" s="7">
        <v>0</v>
      </c>
    </row>
    <row r="31" spans="1:7">
      <c r="A31" s="5" t="s">
        <v>42</v>
      </c>
      <c r="B31" s="5" t="s">
        <v>39</v>
      </c>
      <c r="C31" s="5" t="s">
        <v>41</v>
      </c>
      <c r="D31" s="5" t="s">
        <v>43</v>
      </c>
      <c r="E31" s="7">
        <v>11000</v>
      </c>
      <c r="F31" s="43">
        <v>11000</v>
      </c>
      <c r="G31" s="7">
        <v>0</v>
      </c>
    </row>
    <row r="32" spans="1:7">
      <c r="A32" s="11" t="s">
        <v>44</v>
      </c>
      <c r="B32" s="11" t="s">
        <v>45</v>
      </c>
      <c r="C32" s="12"/>
      <c r="D32" s="12"/>
      <c r="E32" s="13">
        <v>101000</v>
      </c>
      <c r="F32" s="42">
        <v>225816</v>
      </c>
      <c r="G32" s="54">
        <v>124816</v>
      </c>
    </row>
    <row r="33" spans="1:7" ht="25.5">
      <c r="A33" s="5" t="s">
        <v>46</v>
      </c>
      <c r="B33" s="5" t="s">
        <v>45</v>
      </c>
      <c r="C33" s="5" t="s">
        <v>47</v>
      </c>
      <c r="D33" s="6"/>
      <c r="E33" s="7">
        <v>101000</v>
      </c>
      <c r="F33" s="43">
        <v>225816</v>
      </c>
      <c r="G33" s="7">
        <v>124816</v>
      </c>
    </row>
    <row r="34" spans="1:7">
      <c r="A34" s="5" t="s">
        <v>22</v>
      </c>
      <c r="B34" s="5" t="s">
        <v>45</v>
      </c>
      <c r="C34" s="5" t="s">
        <v>47</v>
      </c>
      <c r="D34" s="5" t="s">
        <v>23</v>
      </c>
      <c r="E34" s="7">
        <v>100000</v>
      </c>
      <c r="F34" s="43">
        <v>222500</v>
      </c>
      <c r="G34" s="7">
        <v>122500</v>
      </c>
    </row>
    <row r="35" spans="1:7">
      <c r="A35" s="5" t="s">
        <v>26</v>
      </c>
      <c r="B35" s="5" t="s">
        <v>45</v>
      </c>
      <c r="C35" s="5" t="s">
        <v>47</v>
      </c>
      <c r="D35" s="5" t="s">
        <v>27</v>
      </c>
      <c r="E35" s="7">
        <v>1000</v>
      </c>
      <c r="F35" s="43">
        <v>3316</v>
      </c>
      <c r="G35" s="7">
        <v>2316</v>
      </c>
    </row>
    <row r="36" spans="1:7" ht="25.5">
      <c r="A36" s="11" t="s">
        <v>48</v>
      </c>
      <c r="B36" s="11" t="s">
        <v>49</v>
      </c>
      <c r="C36" s="12"/>
      <c r="D36" s="12"/>
      <c r="E36" s="13">
        <v>108300</v>
      </c>
      <c r="F36" s="42">
        <v>108300</v>
      </c>
      <c r="G36" s="54">
        <v>0</v>
      </c>
    </row>
    <row r="37" spans="1:7" ht="38.25">
      <c r="A37" s="5" t="s">
        <v>50</v>
      </c>
      <c r="B37" s="5" t="s">
        <v>49</v>
      </c>
      <c r="C37" s="5" t="s">
        <v>51</v>
      </c>
      <c r="D37" s="6"/>
      <c r="E37" s="7">
        <v>108300</v>
      </c>
      <c r="F37" s="43">
        <v>108300</v>
      </c>
      <c r="G37" s="7">
        <v>0</v>
      </c>
    </row>
    <row r="38" spans="1:7" ht="25.5">
      <c r="A38" s="5" t="s">
        <v>30</v>
      </c>
      <c r="B38" s="5" t="s">
        <v>49</v>
      </c>
      <c r="C38" s="5" t="s">
        <v>51</v>
      </c>
      <c r="D38" s="5" t="s">
        <v>31</v>
      </c>
      <c r="E38" s="7">
        <v>63270</v>
      </c>
      <c r="F38" s="43">
        <v>63270</v>
      </c>
      <c r="G38" s="7">
        <v>0</v>
      </c>
    </row>
    <row r="39" spans="1:7" ht="51">
      <c r="A39" s="5" t="s">
        <v>32</v>
      </c>
      <c r="B39" s="5" t="s">
        <v>49</v>
      </c>
      <c r="C39" s="5" t="s">
        <v>51</v>
      </c>
      <c r="D39" s="5" t="s">
        <v>33</v>
      </c>
      <c r="E39" s="7">
        <v>19108</v>
      </c>
      <c r="F39" s="43">
        <v>19108</v>
      </c>
      <c r="G39" s="7">
        <v>0</v>
      </c>
    </row>
    <row r="40" spans="1:7">
      <c r="A40" s="5" t="s">
        <v>22</v>
      </c>
      <c r="B40" s="5" t="s">
        <v>49</v>
      </c>
      <c r="C40" s="5" t="s">
        <v>51</v>
      </c>
      <c r="D40" s="5" t="s">
        <v>23</v>
      </c>
      <c r="E40" s="7">
        <v>25922</v>
      </c>
      <c r="F40" s="43">
        <v>15922</v>
      </c>
      <c r="G40" s="7">
        <v>-10000</v>
      </c>
    </row>
    <row r="41" spans="1:7">
      <c r="A41" s="5" t="s">
        <v>24</v>
      </c>
      <c r="B41" s="5" t="s">
        <v>49</v>
      </c>
      <c r="C41" s="5" t="s">
        <v>51</v>
      </c>
      <c r="D41" s="5" t="s">
        <v>25</v>
      </c>
      <c r="E41" s="31">
        <v>0</v>
      </c>
      <c r="F41" s="44">
        <v>10000</v>
      </c>
      <c r="G41" s="7">
        <v>10000</v>
      </c>
    </row>
    <row r="42" spans="1:7">
      <c r="A42" s="11" t="s">
        <v>52</v>
      </c>
      <c r="B42" s="11" t="s">
        <v>53</v>
      </c>
      <c r="C42" s="12"/>
      <c r="D42" s="12"/>
      <c r="E42" s="13">
        <v>621725</v>
      </c>
      <c r="F42" s="42">
        <v>721725</v>
      </c>
      <c r="G42" s="54">
        <v>100000</v>
      </c>
    </row>
    <row r="43" spans="1:7" ht="25.5">
      <c r="A43" s="5" t="s">
        <v>54</v>
      </c>
      <c r="B43" s="5" t="s">
        <v>53</v>
      </c>
      <c r="C43" s="5" t="s">
        <v>55</v>
      </c>
      <c r="D43" s="6"/>
      <c r="E43" s="7">
        <v>306725</v>
      </c>
      <c r="F43" s="43">
        <v>370725</v>
      </c>
      <c r="G43" s="7">
        <v>64000</v>
      </c>
    </row>
    <row r="44" spans="1:7">
      <c r="A44" s="5" t="s">
        <v>22</v>
      </c>
      <c r="B44" s="5" t="s">
        <v>53</v>
      </c>
      <c r="C44" s="5" t="s">
        <v>55</v>
      </c>
      <c r="D44" s="5" t="s">
        <v>23</v>
      </c>
      <c r="E44" s="7">
        <v>306725</v>
      </c>
      <c r="F44" s="43">
        <v>370725</v>
      </c>
      <c r="G44" s="7">
        <v>64000</v>
      </c>
    </row>
    <row r="45" spans="1:7">
      <c r="A45" s="5" t="s">
        <v>56</v>
      </c>
      <c r="B45" s="5" t="s">
        <v>53</v>
      </c>
      <c r="C45" s="5" t="s">
        <v>57</v>
      </c>
      <c r="D45" s="6"/>
      <c r="E45" s="7">
        <v>215000</v>
      </c>
      <c r="F45" s="43">
        <v>317000</v>
      </c>
      <c r="G45" s="7">
        <v>102000</v>
      </c>
    </row>
    <row r="46" spans="1:7">
      <c r="A46" s="5" t="s">
        <v>22</v>
      </c>
      <c r="B46" s="5" t="s">
        <v>53</v>
      </c>
      <c r="C46" s="5" t="s">
        <v>57</v>
      </c>
      <c r="D46" s="5" t="s">
        <v>23</v>
      </c>
      <c r="E46" s="7">
        <v>215000</v>
      </c>
      <c r="F46" s="43">
        <v>317000</v>
      </c>
      <c r="G46" s="7">
        <v>102000</v>
      </c>
    </row>
    <row r="47" spans="1:7" ht="25.5">
      <c r="A47" s="5" t="s">
        <v>58</v>
      </c>
      <c r="B47" s="5" t="s">
        <v>53</v>
      </c>
      <c r="C47" s="5" t="s">
        <v>59</v>
      </c>
      <c r="D47" s="6"/>
      <c r="E47" s="7">
        <v>100000</v>
      </c>
      <c r="F47" s="43">
        <v>34000</v>
      </c>
      <c r="G47" s="7">
        <v>-66000</v>
      </c>
    </row>
    <row r="48" spans="1:7">
      <c r="A48" s="5" t="s">
        <v>22</v>
      </c>
      <c r="B48" s="5" t="s">
        <v>53</v>
      </c>
      <c r="C48" s="5" t="s">
        <v>59</v>
      </c>
      <c r="D48" s="5" t="s">
        <v>23</v>
      </c>
      <c r="E48" s="7">
        <v>100000</v>
      </c>
      <c r="F48" s="43">
        <v>34000</v>
      </c>
      <c r="G48" s="7">
        <v>-66000</v>
      </c>
    </row>
    <row r="49" spans="1:7">
      <c r="A49" s="11" t="s">
        <v>60</v>
      </c>
      <c r="B49" s="11" t="s">
        <v>61</v>
      </c>
      <c r="C49" s="12"/>
      <c r="D49" s="12"/>
      <c r="E49" s="13">
        <v>2422220</v>
      </c>
      <c r="F49" s="42">
        <v>2740947.55</v>
      </c>
      <c r="G49" s="54">
        <v>318727.54999999981</v>
      </c>
    </row>
    <row r="50" spans="1:7" ht="25.5">
      <c r="A50" s="5" t="s">
        <v>62</v>
      </c>
      <c r="B50" s="5" t="s">
        <v>61</v>
      </c>
      <c r="C50" s="5" t="s">
        <v>63</v>
      </c>
      <c r="D50" s="6"/>
      <c r="E50" s="7">
        <v>577500</v>
      </c>
      <c r="F50" s="43">
        <v>577500</v>
      </c>
      <c r="G50" s="7">
        <v>0</v>
      </c>
    </row>
    <row r="51" spans="1:7">
      <c r="A51" s="5" t="s">
        <v>22</v>
      </c>
      <c r="B51" s="5" t="s">
        <v>61</v>
      </c>
      <c r="C51" s="5" t="s">
        <v>63</v>
      </c>
      <c r="D51" s="5" t="s">
        <v>23</v>
      </c>
      <c r="E51" s="7">
        <v>577500</v>
      </c>
      <c r="F51" s="43">
        <v>577500</v>
      </c>
      <c r="G51" s="7">
        <v>0</v>
      </c>
    </row>
    <row r="52" spans="1:7" ht="25.5">
      <c r="A52" s="5" t="s">
        <v>65</v>
      </c>
      <c r="B52" s="5" t="s">
        <v>61</v>
      </c>
      <c r="C52" s="5" t="s">
        <v>66</v>
      </c>
      <c r="D52" s="6"/>
      <c r="E52" s="7">
        <v>30800</v>
      </c>
      <c r="F52" s="43">
        <v>129800</v>
      </c>
      <c r="G52" s="7">
        <v>99000</v>
      </c>
    </row>
    <row r="53" spans="1:7">
      <c r="A53" s="5" t="s">
        <v>22</v>
      </c>
      <c r="B53" s="5" t="s">
        <v>61</v>
      </c>
      <c r="C53" s="5" t="s">
        <v>66</v>
      </c>
      <c r="D53" s="5" t="s">
        <v>23</v>
      </c>
      <c r="E53" s="7">
        <v>30800</v>
      </c>
      <c r="F53" s="43">
        <v>129800</v>
      </c>
      <c r="G53" s="7">
        <v>99000</v>
      </c>
    </row>
    <row r="54" spans="1:7" ht="25.5">
      <c r="A54" s="5" t="s">
        <v>67</v>
      </c>
      <c r="B54" s="5" t="s">
        <v>61</v>
      </c>
      <c r="C54" s="5" t="s">
        <v>68</v>
      </c>
      <c r="D54" s="6"/>
      <c r="E54" s="7">
        <v>1813920</v>
      </c>
      <c r="F54" s="43">
        <v>2033647.55</v>
      </c>
      <c r="G54" s="7">
        <v>219727.55000000005</v>
      </c>
    </row>
    <row r="55" spans="1:7">
      <c r="A55" s="5" t="s">
        <v>22</v>
      </c>
      <c r="B55" s="5" t="s">
        <v>61</v>
      </c>
      <c r="C55" s="5" t="s">
        <v>68</v>
      </c>
      <c r="D55" s="5" t="s">
        <v>23</v>
      </c>
      <c r="E55" s="7">
        <v>1813920</v>
      </c>
      <c r="F55" s="43">
        <v>2033647.55</v>
      </c>
      <c r="G55" s="7">
        <v>219727.55000000005</v>
      </c>
    </row>
    <row r="56" spans="1:7" ht="25.5">
      <c r="A56" s="11" t="s">
        <v>69</v>
      </c>
      <c r="B56" s="11" t="s">
        <v>70</v>
      </c>
      <c r="C56" s="12"/>
      <c r="D56" s="12"/>
      <c r="E56" s="13">
        <v>95000</v>
      </c>
      <c r="F56" s="42">
        <v>95000</v>
      </c>
      <c r="G56" s="54">
        <v>0</v>
      </c>
    </row>
    <row r="57" spans="1:7" ht="25.5">
      <c r="A57" s="5" t="s">
        <v>71</v>
      </c>
      <c r="B57" s="5" t="s">
        <v>70</v>
      </c>
      <c r="C57" s="5" t="s">
        <v>72</v>
      </c>
      <c r="D57" s="6"/>
      <c r="E57" s="7">
        <v>95000</v>
      </c>
      <c r="F57" s="43">
        <v>95000</v>
      </c>
      <c r="G57" s="7">
        <v>0</v>
      </c>
    </row>
    <row r="58" spans="1:7">
      <c r="A58" s="5" t="s">
        <v>22</v>
      </c>
      <c r="B58" s="5" t="s">
        <v>70</v>
      </c>
      <c r="C58" s="5" t="s">
        <v>72</v>
      </c>
      <c r="D58" s="5" t="s">
        <v>23</v>
      </c>
      <c r="E58" s="7">
        <v>95000</v>
      </c>
      <c r="F58" s="43">
        <v>95000</v>
      </c>
      <c r="G58" s="7">
        <v>0</v>
      </c>
    </row>
    <row r="59" spans="1:7">
      <c r="A59" s="16" t="s">
        <v>124</v>
      </c>
      <c r="B59" s="17" t="s">
        <v>125</v>
      </c>
      <c r="C59" s="17"/>
      <c r="D59" s="17"/>
      <c r="E59" s="18">
        <v>1495848</v>
      </c>
      <c r="F59" s="45">
        <f>F60+F63</f>
        <v>2394523.67</v>
      </c>
      <c r="G59" s="54">
        <f>G60+G63</f>
        <v>898675.66999999993</v>
      </c>
    </row>
    <row r="60" spans="1:7">
      <c r="A60" s="11" t="s">
        <v>73</v>
      </c>
      <c r="B60" s="11" t="s">
        <v>74</v>
      </c>
      <c r="C60" s="12"/>
      <c r="D60" s="12"/>
      <c r="E60" s="13">
        <v>320000</v>
      </c>
      <c r="F60" s="42">
        <v>370000</v>
      </c>
      <c r="G60" s="54">
        <f>G61</f>
        <v>50000</v>
      </c>
    </row>
    <row r="61" spans="1:7" ht="38.25">
      <c r="A61" s="5" t="s">
        <v>75</v>
      </c>
      <c r="B61" s="5" t="s">
        <v>74</v>
      </c>
      <c r="C61" s="5" t="s">
        <v>76</v>
      </c>
      <c r="D61" s="6"/>
      <c r="E61" s="7">
        <v>320000</v>
      </c>
      <c r="F61" s="43">
        <v>370000</v>
      </c>
      <c r="G61" s="7">
        <f>G62</f>
        <v>50000</v>
      </c>
    </row>
    <row r="62" spans="1:7">
      <c r="A62" s="5" t="s">
        <v>22</v>
      </c>
      <c r="B62" s="5" t="s">
        <v>74</v>
      </c>
      <c r="C62" s="5" t="s">
        <v>76</v>
      </c>
      <c r="D62" s="5" t="s">
        <v>23</v>
      </c>
      <c r="E62" s="7">
        <v>320000</v>
      </c>
      <c r="F62" s="43">
        <v>370000</v>
      </c>
      <c r="G62" s="7">
        <f>F62-E62</f>
        <v>50000</v>
      </c>
    </row>
    <row r="63" spans="1:7">
      <c r="A63" s="11" t="s">
        <v>77</v>
      </c>
      <c r="B63" s="11" t="s">
        <v>78</v>
      </c>
      <c r="C63" s="12"/>
      <c r="D63" s="12"/>
      <c r="E63" s="13">
        <v>1175848</v>
      </c>
      <c r="F63" s="42">
        <v>2024523.67</v>
      </c>
      <c r="G63" s="54">
        <v>848675.66999999993</v>
      </c>
    </row>
    <row r="64" spans="1:7" ht="25.5">
      <c r="A64" s="5" t="s">
        <v>79</v>
      </c>
      <c r="B64" s="5" t="s">
        <v>78</v>
      </c>
      <c r="C64" s="5" t="s">
        <v>80</v>
      </c>
      <c r="D64" s="6"/>
      <c r="E64" s="7">
        <v>401441.77</v>
      </c>
      <c r="F64" s="43">
        <v>691441.77</v>
      </c>
      <c r="G64" s="7">
        <v>290000</v>
      </c>
    </row>
    <row r="65" spans="1:7">
      <c r="A65" s="5" t="s">
        <v>24</v>
      </c>
      <c r="B65" s="5" t="s">
        <v>78</v>
      </c>
      <c r="C65" s="5" t="s">
        <v>80</v>
      </c>
      <c r="D65" s="5" t="s">
        <v>25</v>
      </c>
      <c r="E65" s="7">
        <v>401441.77</v>
      </c>
      <c r="F65" s="43">
        <v>691441.77</v>
      </c>
      <c r="G65" s="7">
        <v>290000</v>
      </c>
    </row>
    <row r="66" spans="1:7">
      <c r="A66" s="5" t="s">
        <v>81</v>
      </c>
      <c r="B66" s="5" t="s">
        <v>78</v>
      </c>
      <c r="C66" s="5" t="s">
        <v>82</v>
      </c>
      <c r="D66" s="6"/>
      <c r="E66" s="7">
        <v>120000</v>
      </c>
      <c r="F66" s="43">
        <v>120000</v>
      </c>
      <c r="G66" s="7">
        <v>0</v>
      </c>
    </row>
    <row r="67" spans="1:7">
      <c r="A67" s="5" t="s">
        <v>22</v>
      </c>
      <c r="B67" s="5" t="s">
        <v>78</v>
      </c>
      <c r="C67" s="5" t="s">
        <v>82</v>
      </c>
      <c r="D67" s="5" t="s">
        <v>23</v>
      </c>
      <c r="E67" s="7">
        <v>120000</v>
      </c>
      <c r="F67" s="43">
        <v>120000</v>
      </c>
      <c r="G67" s="7">
        <v>0</v>
      </c>
    </row>
    <row r="68" spans="1:7" ht="25.5">
      <c r="A68" s="5" t="s">
        <v>83</v>
      </c>
      <c r="B68" s="5" t="s">
        <v>78</v>
      </c>
      <c r="C68" s="5" t="s">
        <v>84</v>
      </c>
      <c r="D68" s="6"/>
      <c r="E68" s="7">
        <v>90000</v>
      </c>
      <c r="F68" s="43">
        <v>90000</v>
      </c>
      <c r="G68" s="7">
        <v>0</v>
      </c>
    </row>
    <row r="69" spans="1:7">
      <c r="A69" s="5" t="s">
        <v>22</v>
      </c>
      <c r="B69" s="5" t="s">
        <v>78</v>
      </c>
      <c r="C69" s="5" t="s">
        <v>84</v>
      </c>
      <c r="D69" s="5" t="s">
        <v>23</v>
      </c>
      <c r="E69" s="7">
        <v>90000</v>
      </c>
      <c r="F69" s="43">
        <v>90000</v>
      </c>
      <c r="G69" s="7">
        <v>0</v>
      </c>
    </row>
    <row r="70" spans="1:7" ht="25.5">
      <c r="A70" s="5" t="s">
        <v>85</v>
      </c>
      <c r="B70" s="5" t="s">
        <v>78</v>
      </c>
      <c r="C70" s="5" t="s">
        <v>86</v>
      </c>
      <c r="D70" s="6"/>
      <c r="E70" s="7">
        <v>132848</v>
      </c>
      <c r="F70" s="43">
        <v>132848</v>
      </c>
      <c r="G70" s="7">
        <v>0</v>
      </c>
    </row>
    <row r="71" spans="1:7">
      <c r="A71" s="32" t="s">
        <v>22</v>
      </c>
      <c r="B71" s="32" t="s">
        <v>78</v>
      </c>
      <c r="C71" s="32" t="s">
        <v>86</v>
      </c>
      <c r="D71" s="32" t="s">
        <v>23</v>
      </c>
      <c r="E71" s="33">
        <v>132848</v>
      </c>
      <c r="F71" s="43">
        <v>102848</v>
      </c>
      <c r="G71" s="7">
        <v>-30000</v>
      </c>
    </row>
    <row r="72" spans="1:7" ht="38.25">
      <c r="A72" s="5" t="s">
        <v>130</v>
      </c>
      <c r="B72" s="5" t="s">
        <v>78</v>
      </c>
      <c r="C72" s="57" t="s">
        <v>86</v>
      </c>
      <c r="D72" s="58">
        <v>831</v>
      </c>
      <c r="E72" s="7">
        <v>0</v>
      </c>
      <c r="F72" s="43">
        <v>30000</v>
      </c>
      <c r="G72" s="7">
        <v>30000</v>
      </c>
    </row>
    <row r="73" spans="1:7" ht="25.5">
      <c r="A73" s="34" t="s">
        <v>87</v>
      </c>
      <c r="B73" s="34" t="s">
        <v>78</v>
      </c>
      <c r="C73" s="34" t="s">
        <v>88</v>
      </c>
      <c r="D73" s="35"/>
      <c r="E73" s="36">
        <v>201558.23</v>
      </c>
      <c r="F73" s="43">
        <v>111558.23</v>
      </c>
      <c r="G73" s="7">
        <v>-90000.000000000015</v>
      </c>
    </row>
    <row r="74" spans="1:7">
      <c r="A74" s="5" t="s">
        <v>22</v>
      </c>
      <c r="B74" s="5" t="s">
        <v>78</v>
      </c>
      <c r="C74" s="5" t="s">
        <v>88</v>
      </c>
      <c r="D74" s="5" t="s">
        <v>23</v>
      </c>
      <c r="E74" s="7">
        <v>201558.23</v>
      </c>
      <c r="F74" s="43">
        <v>111558.23</v>
      </c>
      <c r="G74" s="7">
        <v>-90000.000000000015</v>
      </c>
    </row>
    <row r="75" spans="1:7">
      <c r="A75" s="5" t="s">
        <v>89</v>
      </c>
      <c r="B75" s="5" t="s">
        <v>78</v>
      </c>
      <c r="C75" s="5" t="s">
        <v>90</v>
      </c>
      <c r="D75" s="6"/>
      <c r="E75" s="7">
        <v>80000</v>
      </c>
      <c r="F75" s="43">
        <v>80000</v>
      </c>
      <c r="G75" s="7">
        <v>0</v>
      </c>
    </row>
    <row r="76" spans="1:7">
      <c r="A76" s="5" t="s">
        <v>22</v>
      </c>
      <c r="B76" s="5" t="s">
        <v>78</v>
      </c>
      <c r="C76" s="5" t="s">
        <v>90</v>
      </c>
      <c r="D76" s="5" t="s">
        <v>23</v>
      </c>
      <c r="E76" s="7">
        <v>80000</v>
      </c>
      <c r="F76" s="43">
        <v>80000</v>
      </c>
      <c r="G76" s="7">
        <v>0</v>
      </c>
    </row>
    <row r="77" spans="1:7" ht="51">
      <c r="A77" s="5" t="s">
        <v>91</v>
      </c>
      <c r="B77" s="5" t="s">
        <v>78</v>
      </c>
      <c r="C77" s="5" t="s">
        <v>92</v>
      </c>
      <c r="D77" s="6"/>
      <c r="E77" s="7">
        <v>150000</v>
      </c>
      <c r="F77" s="43">
        <v>0</v>
      </c>
      <c r="G77" s="7">
        <v>-150000</v>
      </c>
    </row>
    <row r="78" spans="1:7">
      <c r="A78" s="5" t="s">
        <v>22</v>
      </c>
      <c r="B78" s="5" t="s">
        <v>78</v>
      </c>
      <c r="C78" s="5" t="s">
        <v>92</v>
      </c>
      <c r="D78" s="5" t="s">
        <v>23</v>
      </c>
      <c r="E78" s="33">
        <v>150000</v>
      </c>
      <c r="F78" s="43">
        <v>0</v>
      </c>
      <c r="G78" s="7">
        <v>-150000</v>
      </c>
    </row>
    <row r="79" spans="1:7" ht="38.25">
      <c r="A79" s="5" t="s">
        <v>131</v>
      </c>
      <c r="B79" s="5" t="s">
        <v>78</v>
      </c>
      <c r="C79" s="5" t="s">
        <v>128</v>
      </c>
      <c r="D79" s="6"/>
      <c r="E79" s="39"/>
      <c r="F79" s="43">
        <v>563144.28</v>
      </c>
      <c r="G79" s="7">
        <v>563144.28</v>
      </c>
    </row>
    <row r="80" spans="1:7" ht="15">
      <c r="A80" s="5" t="s">
        <v>22</v>
      </c>
      <c r="B80" s="5" t="s">
        <v>78</v>
      </c>
      <c r="C80" s="5" t="s">
        <v>128</v>
      </c>
      <c r="D80" s="5" t="s">
        <v>23</v>
      </c>
      <c r="E80" s="39"/>
      <c r="F80" s="43">
        <v>563144.28</v>
      </c>
      <c r="G80" s="7">
        <v>563144.28</v>
      </c>
    </row>
    <row r="81" spans="1:7" ht="63.75">
      <c r="A81" s="5" t="s">
        <v>132</v>
      </c>
      <c r="B81" s="5" t="s">
        <v>78</v>
      </c>
      <c r="C81" s="5" t="s">
        <v>129</v>
      </c>
      <c r="D81" s="6"/>
      <c r="E81" s="39"/>
      <c r="F81" s="43">
        <v>235531.39</v>
      </c>
      <c r="G81" s="7">
        <v>235531.39</v>
      </c>
    </row>
    <row r="82" spans="1:7" ht="15">
      <c r="A82" s="5" t="s">
        <v>22</v>
      </c>
      <c r="B82" s="5" t="s">
        <v>78</v>
      </c>
      <c r="C82" s="5" t="s">
        <v>129</v>
      </c>
      <c r="D82" s="5" t="s">
        <v>23</v>
      </c>
      <c r="E82" s="39"/>
      <c r="F82" s="43">
        <v>235531.39</v>
      </c>
      <c r="G82" s="7">
        <v>235531.39</v>
      </c>
    </row>
    <row r="83" spans="1:7" ht="25.5">
      <c r="A83" s="11" t="s">
        <v>93</v>
      </c>
      <c r="B83" s="11" t="s">
        <v>94</v>
      </c>
      <c r="C83" s="12"/>
      <c r="D83" s="12"/>
      <c r="E83" s="38">
        <v>10000</v>
      </c>
      <c r="F83" s="55">
        <v>4100</v>
      </c>
      <c r="G83" s="54">
        <v>-5900</v>
      </c>
    </row>
    <row r="84" spans="1:7" ht="25.5">
      <c r="A84" s="5" t="s">
        <v>95</v>
      </c>
      <c r="B84" s="5" t="s">
        <v>94</v>
      </c>
      <c r="C84" s="5" t="s">
        <v>96</v>
      </c>
      <c r="D84" s="6"/>
      <c r="E84" s="7">
        <v>10000</v>
      </c>
      <c r="F84" s="43">
        <v>4100</v>
      </c>
      <c r="G84" s="7">
        <v>-5900</v>
      </c>
    </row>
    <row r="85" spans="1:7">
      <c r="A85" s="5" t="s">
        <v>22</v>
      </c>
      <c r="B85" s="5" t="s">
        <v>94</v>
      </c>
      <c r="C85" s="5" t="s">
        <v>96</v>
      </c>
      <c r="D85" s="5" t="s">
        <v>23</v>
      </c>
      <c r="E85" s="7">
        <v>10000</v>
      </c>
      <c r="F85" s="43">
        <v>4100</v>
      </c>
      <c r="G85" s="7">
        <v>-5900</v>
      </c>
    </row>
    <row r="86" spans="1:7">
      <c r="A86" s="11" t="s">
        <v>97</v>
      </c>
      <c r="B86" s="11" t="s">
        <v>98</v>
      </c>
      <c r="C86" s="12"/>
      <c r="D86" s="12"/>
      <c r="E86" s="13">
        <v>273648</v>
      </c>
      <c r="F86" s="46">
        <v>273648</v>
      </c>
      <c r="G86" s="54">
        <v>0</v>
      </c>
    </row>
    <row r="87" spans="1:7" ht="25.5">
      <c r="A87" s="5" t="s">
        <v>99</v>
      </c>
      <c r="B87" s="5" t="s">
        <v>98</v>
      </c>
      <c r="C87" s="5" t="s">
        <v>100</v>
      </c>
      <c r="D87" s="6"/>
      <c r="E87" s="7">
        <v>30000</v>
      </c>
      <c r="F87" s="43">
        <v>30000</v>
      </c>
      <c r="G87" s="7">
        <v>0</v>
      </c>
    </row>
    <row r="88" spans="1:7">
      <c r="A88" s="5" t="s">
        <v>101</v>
      </c>
      <c r="B88" s="5" t="s">
        <v>98</v>
      </c>
      <c r="C88" s="5" t="s">
        <v>100</v>
      </c>
      <c r="D88" s="5" t="s">
        <v>102</v>
      </c>
      <c r="E88" s="7">
        <v>30000</v>
      </c>
      <c r="F88" s="43">
        <v>30000</v>
      </c>
      <c r="G88" s="7">
        <v>0</v>
      </c>
    </row>
    <row r="89" spans="1:7">
      <c r="A89" s="5" t="s">
        <v>103</v>
      </c>
      <c r="B89" s="5" t="s">
        <v>98</v>
      </c>
      <c r="C89" s="5" t="s">
        <v>104</v>
      </c>
      <c r="D89" s="6"/>
      <c r="E89" s="7">
        <v>243648</v>
      </c>
      <c r="F89" s="43">
        <v>243648</v>
      </c>
      <c r="G89" s="7">
        <v>0</v>
      </c>
    </row>
    <row r="90" spans="1:7">
      <c r="A90" s="5" t="s">
        <v>105</v>
      </c>
      <c r="B90" s="5" t="s">
        <v>98</v>
      </c>
      <c r="C90" s="5" t="s">
        <v>104</v>
      </c>
      <c r="D90" s="5" t="s">
        <v>106</v>
      </c>
      <c r="E90" s="7">
        <v>243648</v>
      </c>
      <c r="F90" s="43">
        <v>243648</v>
      </c>
      <c r="G90" s="7">
        <v>0</v>
      </c>
    </row>
    <row r="91" spans="1:7" ht="38.25">
      <c r="A91" s="21" t="s">
        <v>107</v>
      </c>
      <c r="B91" s="22"/>
      <c r="C91" s="22"/>
      <c r="D91" s="22"/>
      <c r="E91" s="23">
        <v>73000</v>
      </c>
      <c r="F91" s="56">
        <v>73000</v>
      </c>
      <c r="G91" s="54">
        <v>0</v>
      </c>
    </row>
    <row r="92" spans="1:7">
      <c r="A92" s="11" t="s">
        <v>97</v>
      </c>
      <c r="B92" s="11" t="s">
        <v>98</v>
      </c>
      <c r="C92" s="12"/>
      <c r="D92" s="12"/>
      <c r="E92" s="13">
        <v>70000</v>
      </c>
      <c r="F92" s="55">
        <v>70000</v>
      </c>
      <c r="G92" s="54">
        <v>0</v>
      </c>
    </row>
    <row r="93" spans="1:7" ht="25.5">
      <c r="A93" s="5" t="s">
        <v>108</v>
      </c>
      <c r="B93" s="5" t="s">
        <v>98</v>
      </c>
      <c r="C93" s="5" t="s">
        <v>109</v>
      </c>
      <c r="D93" s="6"/>
      <c r="E93" s="7">
        <v>70000</v>
      </c>
      <c r="F93" s="43">
        <v>70000</v>
      </c>
      <c r="G93" s="7">
        <v>0</v>
      </c>
    </row>
    <row r="94" spans="1:7">
      <c r="A94" s="5" t="s">
        <v>110</v>
      </c>
      <c r="B94" s="5" t="s">
        <v>98</v>
      </c>
      <c r="C94" s="5" t="s">
        <v>109</v>
      </c>
      <c r="D94" s="5" t="s">
        <v>111</v>
      </c>
      <c r="E94" s="7">
        <v>70000</v>
      </c>
      <c r="F94" s="43">
        <v>70000</v>
      </c>
      <c r="G94" s="7">
        <v>0</v>
      </c>
    </row>
    <row r="95" spans="1:7" ht="25.5">
      <c r="A95" s="11" t="s">
        <v>112</v>
      </c>
      <c r="B95" s="11" t="s">
        <v>113</v>
      </c>
      <c r="C95" s="12"/>
      <c r="D95" s="12"/>
      <c r="E95" s="13">
        <v>3000</v>
      </c>
      <c r="F95" s="42">
        <v>3000</v>
      </c>
      <c r="G95" s="54">
        <v>0</v>
      </c>
    </row>
    <row r="96" spans="1:7" ht="25.5">
      <c r="A96" s="5" t="s">
        <v>114</v>
      </c>
      <c r="B96" s="5" t="s">
        <v>113</v>
      </c>
      <c r="C96" s="5" t="s">
        <v>115</v>
      </c>
      <c r="D96" s="6"/>
      <c r="E96" s="7">
        <v>3000</v>
      </c>
      <c r="F96" s="43">
        <v>3000</v>
      </c>
      <c r="G96" s="7">
        <v>0</v>
      </c>
    </row>
    <row r="97" spans="1:7">
      <c r="A97" s="5" t="s">
        <v>110</v>
      </c>
      <c r="B97" s="5" t="s">
        <v>113</v>
      </c>
      <c r="C97" s="5" t="s">
        <v>115</v>
      </c>
      <c r="D97" s="5" t="s">
        <v>111</v>
      </c>
      <c r="E97" s="7">
        <v>3000</v>
      </c>
      <c r="F97" s="43">
        <v>3000</v>
      </c>
      <c r="G97" s="7">
        <v>0</v>
      </c>
    </row>
    <row r="98" spans="1:7" ht="38.25">
      <c r="A98" s="21" t="s">
        <v>116</v>
      </c>
      <c r="B98" s="22"/>
      <c r="C98" s="22"/>
      <c r="D98" s="22"/>
      <c r="E98" s="23">
        <v>2550000</v>
      </c>
      <c r="F98" s="47">
        <v>2550000</v>
      </c>
      <c r="G98" s="54">
        <v>0</v>
      </c>
    </row>
    <row r="99" spans="1:7">
      <c r="A99" s="11" t="s">
        <v>117</v>
      </c>
      <c r="B99" s="11" t="s">
        <v>118</v>
      </c>
      <c r="C99" s="12"/>
      <c r="D99" s="12"/>
      <c r="E99" s="13">
        <v>2550000</v>
      </c>
      <c r="F99" s="42">
        <v>2550000</v>
      </c>
      <c r="G99" s="54">
        <v>0</v>
      </c>
    </row>
    <row r="100" spans="1:7" ht="25.5">
      <c r="A100" s="5" t="s">
        <v>119</v>
      </c>
      <c r="B100" s="5" t="s">
        <v>118</v>
      </c>
      <c r="C100" s="5" t="s">
        <v>120</v>
      </c>
      <c r="D100" s="6"/>
      <c r="E100" s="7">
        <v>2550000</v>
      </c>
      <c r="F100" s="43">
        <v>2550000</v>
      </c>
      <c r="G100" s="7">
        <v>0</v>
      </c>
    </row>
    <row r="101" spans="1:7">
      <c r="A101" s="5" t="s">
        <v>110</v>
      </c>
      <c r="B101" s="5" t="s">
        <v>118</v>
      </c>
      <c r="C101" s="5" t="s">
        <v>120</v>
      </c>
      <c r="D101" s="5" t="s">
        <v>111</v>
      </c>
      <c r="E101" s="7">
        <v>2550000</v>
      </c>
      <c r="F101" s="43">
        <v>2550000</v>
      </c>
      <c r="G101" s="7">
        <v>0</v>
      </c>
    </row>
  </sheetData>
  <mergeCells count="12">
    <mergeCell ref="A6:G6"/>
    <mergeCell ref="D1:G1"/>
    <mergeCell ref="D2:G2"/>
    <mergeCell ref="D3:G3"/>
    <mergeCell ref="D4:G4"/>
    <mergeCell ref="F8:F9"/>
    <mergeCell ref="G8:G9"/>
    <mergeCell ref="A8:A9"/>
    <mergeCell ref="B8:B9"/>
    <mergeCell ref="C8:C9"/>
    <mergeCell ref="D8:D9"/>
    <mergeCell ref="E8:E9"/>
  </mergeCells>
  <pageMargins left="0.7" right="0.26" top="0.38" bottom="0.3" header="0.3" footer="0.3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60"/>
  <sheetViews>
    <sheetView tabSelected="1" workbookViewId="0">
      <selection activeCell="C3" sqref="C3"/>
    </sheetView>
  </sheetViews>
  <sheetFormatPr defaultColWidth="9.140625" defaultRowHeight="14.25"/>
  <cols>
    <col min="1" max="1" width="57" style="59" customWidth="1"/>
    <col min="2" max="3" width="15.5703125" style="59" customWidth="1"/>
    <col min="4" max="4" width="15" style="59" customWidth="1"/>
    <col min="5" max="5" width="15.5703125" style="59" customWidth="1"/>
    <col min="6" max="6" width="9.140625" style="59"/>
    <col min="7" max="7" width="12.5703125" style="59" bestFit="1" customWidth="1"/>
    <col min="8" max="16384" width="9.140625" style="59"/>
  </cols>
  <sheetData>
    <row r="1" spans="1:10">
      <c r="C1" s="59" t="s">
        <v>138</v>
      </c>
    </row>
    <row r="2" spans="1:10">
      <c r="C2" s="59" t="s">
        <v>143</v>
      </c>
    </row>
    <row r="3" spans="1:10">
      <c r="C3" s="59" t="s">
        <v>144</v>
      </c>
    </row>
    <row r="4" spans="1:10" ht="109.5" customHeight="1">
      <c r="B4" s="63"/>
      <c r="C4" s="118" t="s">
        <v>133</v>
      </c>
      <c r="D4" s="118"/>
      <c r="E4" s="118"/>
      <c r="F4" s="63"/>
      <c r="G4" s="63"/>
      <c r="H4" s="63"/>
      <c r="I4" s="63"/>
      <c r="J4" s="63"/>
    </row>
    <row r="5" spans="1:10" ht="54" customHeight="1">
      <c r="A5" s="124" t="s">
        <v>140</v>
      </c>
      <c r="B5" s="124"/>
      <c r="C5" s="124"/>
      <c r="D5" s="124"/>
      <c r="E5" s="124"/>
    </row>
    <row r="6" spans="1:10" ht="9" customHeight="1"/>
    <row r="7" spans="1:10">
      <c r="A7" s="119" t="s">
        <v>0</v>
      </c>
      <c r="B7" s="119" t="s">
        <v>3</v>
      </c>
      <c r="C7" s="119" t="s">
        <v>6</v>
      </c>
      <c r="D7" s="121" t="s">
        <v>7</v>
      </c>
      <c r="E7" s="123" t="s">
        <v>123</v>
      </c>
    </row>
    <row r="8" spans="1:10">
      <c r="A8" s="120"/>
      <c r="B8" s="120"/>
      <c r="C8" s="120"/>
      <c r="D8" s="122"/>
      <c r="E8" s="123"/>
    </row>
    <row r="9" spans="1:10">
      <c r="A9" s="64">
        <v>1</v>
      </c>
      <c r="B9" s="64">
        <v>2</v>
      </c>
      <c r="C9" s="64">
        <v>3</v>
      </c>
      <c r="D9" s="65">
        <v>4</v>
      </c>
      <c r="E9" s="83">
        <v>5</v>
      </c>
    </row>
    <row r="10" spans="1:10" ht="31.5">
      <c r="A10" s="66" t="s">
        <v>8</v>
      </c>
      <c r="B10" s="67"/>
      <c r="C10" s="68">
        <v>11859724</v>
      </c>
      <c r="D10" s="69">
        <v>14269095.83</v>
      </c>
      <c r="E10" s="68">
        <f>E11+E27+E31+E37</f>
        <v>2459371.83</v>
      </c>
      <c r="G10" s="94"/>
    </row>
    <row r="11" spans="1:10" ht="51">
      <c r="A11" s="84" t="s">
        <v>139</v>
      </c>
      <c r="B11" s="85"/>
      <c r="C11" s="86">
        <v>3899983</v>
      </c>
      <c r="D11" s="86">
        <f>D12+D14+D19+D21+D23</f>
        <v>5361951.6100000003</v>
      </c>
      <c r="E11" s="86">
        <f>E12+E14+E19+E21+E23</f>
        <v>1141968.6100000001</v>
      </c>
    </row>
    <row r="12" spans="1:10" ht="38.25">
      <c r="A12" s="70" t="s">
        <v>10</v>
      </c>
      <c r="B12" s="71"/>
      <c r="C12" s="72">
        <v>126000</v>
      </c>
      <c r="D12" s="73">
        <v>126000</v>
      </c>
      <c r="E12" s="74">
        <v>0</v>
      </c>
    </row>
    <row r="13" spans="1:10" ht="25.5">
      <c r="A13" s="75" t="s">
        <v>12</v>
      </c>
      <c r="B13" s="75" t="s">
        <v>13</v>
      </c>
      <c r="C13" s="76">
        <v>126000</v>
      </c>
      <c r="D13" s="77">
        <v>126000</v>
      </c>
      <c r="E13" s="76">
        <v>0</v>
      </c>
    </row>
    <row r="14" spans="1:10" ht="51">
      <c r="A14" s="70" t="s">
        <v>18</v>
      </c>
      <c r="B14" s="71"/>
      <c r="C14" s="72">
        <v>3971983</v>
      </c>
      <c r="D14" s="73">
        <v>4995035.6100000003</v>
      </c>
      <c r="E14" s="73">
        <v>1023052.6100000001</v>
      </c>
    </row>
    <row r="15" spans="1:10">
      <c r="A15" s="75" t="s">
        <v>20</v>
      </c>
      <c r="B15" s="75" t="s">
        <v>21</v>
      </c>
      <c r="C15" s="76">
        <v>1168346</v>
      </c>
      <c r="D15" s="77">
        <v>2191398.6100000003</v>
      </c>
      <c r="E15" s="77">
        <v>1023052.6100000001</v>
      </c>
    </row>
    <row r="16" spans="1:10">
      <c r="A16" s="75" t="s">
        <v>28</v>
      </c>
      <c r="B16" s="75" t="s">
        <v>29</v>
      </c>
      <c r="C16" s="76">
        <v>851805</v>
      </c>
      <c r="D16" s="77">
        <v>851805</v>
      </c>
      <c r="E16" s="76">
        <v>0</v>
      </c>
    </row>
    <row r="17" spans="1:5">
      <c r="A17" s="75" t="s">
        <v>34</v>
      </c>
      <c r="B17" s="75" t="s">
        <v>35</v>
      </c>
      <c r="C17" s="76">
        <v>1402287</v>
      </c>
      <c r="D17" s="77">
        <v>1402287</v>
      </c>
      <c r="E17" s="76">
        <v>0</v>
      </c>
    </row>
    <row r="18" spans="1:5" ht="25.5">
      <c r="A18" s="75" t="s">
        <v>36</v>
      </c>
      <c r="B18" s="75" t="s">
        <v>37</v>
      </c>
      <c r="C18" s="76">
        <v>549545</v>
      </c>
      <c r="D18" s="77">
        <v>549545</v>
      </c>
      <c r="E18" s="76">
        <v>0</v>
      </c>
    </row>
    <row r="19" spans="1:5">
      <c r="A19" s="70" t="s">
        <v>38</v>
      </c>
      <c r="B19" s="71"/>
      <c r="C19" s="72">
        <v>11000</v>
      </c>
      <c r="D19" s="73">
        <v>11000</v>
      </c>
      <c r="E19" s="74">
        <v>0</v>
      </c>
    </row>
    <row r="20" spans="1:5">
      <c r="A20" s="75" t="s">
        <v>40</v>
      </c>
      <c r="B20" s="75" t="s">
        <v>41</v>
      </c>
      <c r="C20" s="76">
        <v>11000</v>
      </c>
      <c r="D20" s="77">
        <v>11000</v>
      </c>
      <c r="E20" s="76">
        <v>0</v>
      </c>
    </row>
    <row r="21" spans="1:5">
      <c r="A21" s="70" t="s">
        <v>44</v>
      </c>
      <c r="B21" s="71"/>
      <c r="C21" s="72">
        <v>101000</v>
      </c>
      <c r="D21" s="73">
        <v>225816</v>
      </c>
      <c r="E21" s="74">
        <v>124816</v>
      </c>
    </row>
    <row r="22" spans="1:5" ht="25.5">
      <c r="A22" s="75" t="s">
        <v>46</v>
      </c>
      <c r="B22" s="75" t="s">
        <v>47</v>
      </c>
      <c r="C22" s="76">
        <v>101000</v>
      </c>
      <c r="D22" s="77">
        <v>225816</v>
      </c>
      <c r="E22" s="76">
        <v>124816</v>
      </c>
    </row>
    <row r="23" spans="1:5" ht="25.5">
      <c r="A23" s="70" t="s">
        <v>93</v>
      </c>
      <c r="B23" s="71"/>
      <c r="C23" s="81">
        <v>10000</v>
      </c>
      <c r="D23" s="82">
        <v>4100</v>
      </c>
      <c r="E23" s="74">
        <v>-5900</v>
      </c>
    </row>
    <row r="24" spans="1:5" ht="25.5">
      <c r="A24" s="75" t="s">
        <v>95</v>
      </c>
      <c r="B24" s="75" t="s">
        <v>96</v>
      </c>
      <c r="C24" s="76">
        <v>10000</v>
      </c>
      <c r="D24" s="77">
        <v>4100</v>
      </c>
      <c r="E24" s="76">
        <v>-5900</v>
      </c>
    </row>
    <row r="25" spans="1:5" s="91" customFormat="1">
      <c r="A25" s="87" t="s">
        <v>48</v>
      </c>
      <c r="B25" s="88"/>
      <c r="C25" s="89">
        <v>108300</v>
      </c>
      <c r="D25" s="90">
        <v>108300</v>
      </c>
      <c r="E25" s="89">
        <v>0</v>
      </c>
    </row>
    <row r="26" spans="1:5" ht="38.25">
      <c r="A26" s="75" t="s">
        <v>50</v>
      </c>
      <c r="B26" s="75" t="s">
        <v>51</v>
      </c>
      <c r="C26" s="76">
        <v>108300</v>
      </c>
      <c r="D26" s="77">
        <v>108300</v>
      </c>
      <c r="E26" s="76">
        <v>0</v>
      </c>
    </row>
    <row r="27" spans="1:5">
      <c r="A27" s="87" t="s">
        <v>52</v>
      </c>
      <c r="B27" s="88"/>
      <c r="C27" s="89">
        <v>621725</v>
      </c>
      <c r="D27" s="90">
        <v>721725</v>
      </c>
      <c r="E27" s="89">
        <v>100000</v>
      </c>
    </row>
    <row r="28" spans="1:5" ht="25.5">
      <c r="A28" s="75" t="s">
        <v>54</v>
      </c>
      <c r="B28" s="75" t="s">
        <v>55</v>
      </c>
      <c r="C28" s="76">
        <v>306725</v>
      </c>
      <c r="D28" s="77">
        <v>370725</v>
      </c>
      <c r="E28" s="76">
        <v>64000</v>
      </c>
    </row>
    <row r="29" spans="1:5">
      <c r="A29" s="75" t="s">
        <v>56</v>
      </c>
      <c r="B29" s="75" t="s">
        <v>57</v>
      </c>
      <c r="C29" s="76">
        <v>215000</v>
      </c>
      <c r="D29" s="77">
        <v>317000</v>
      </c>
      <c r="E29" s="76">
        <v>102000</v>
      </c>
    </row>
    <row r="30" spans="1:5" ht="25.5">
      <c r="A30" s="75" t="s">
        <v>58</v>
      </c>
      <c r="B30" s="75" t="s">
        <v>59</v>
      </c>
      <c r="C30" s="76">
        <v>100000</v>
      </c>
      <c r="D30" s="77">
        <v>34000</v>
      </c>
      <c r="E30" s="76">
        <v>-66000</v>
      </c>
    </row>
    <row r="31" spans="1:5">
      <c r="A31" s="87" t="s">
        <v>60</v>
      </c>
      <c r="B31" s="88"/>
      <c r="C31" s="89">
        <v>2422220</v>
      </c>
      <c r="D31" s="90">
        <v>2740947.55</v>
      </c>
      <c r="E31" s="89">
        <v>318727.54999999981</v>
      </c>
    </row>
    <row r="32" spans="1:5" ht="25.5">
      <c r="A32" s="75" t="s">
        <v>62</v>
      </c>
      <c r="B32" s="75" t="s">
        <v>63</v>
      </c>
      <c r="C32" s="76">
        <v>577500</v>
      </c>
      <c r="D32" s="77">
        <v>577500</v>
      </c>
      <c r="E32" s="76">
        <v>0</v>
      </c>
    </row>
    <row r="33" spans="1:5" ht="25.5">
      <c r="A33" s="75" t="s">
        <v>65</v>
      </c>
      <c r="B33" s="75" t="s">
        <v>66</v>
      </c>
      <c r="C33" s="76">
        <v>30800</v>
      </c>
      <c r="D33" s="77">
        <v>129800</v>
      </c>
      <c r="E33" s="76">
        <v>99000</v>
      </c>
    </row>
    <row r="34" spans="1:5" ht="25.5">
      <c r="A34" s="75" t="s">
        <v>67</v>
      </c>
      <c r="B34" s="75" t="s">
        <v>68</v>
      </c>
      <c r="C34" s="76">
        <v>1813920</v>
      </c>
      <c r="D34" s="77">
        <v>2033647.55</v>
      </c>
      <c r="E34" s="76">
        <v>219727.55000000005</v>
      </c>
    </row>
    <row r="35" spans="1:5">
      <c r="A35" s="87" t="s">
        <v>69</v>
      </c>
      <c r="B35" s="88"/>
      <c r="C35" s="89">
        <v>95000</v>
      </c>
      <c r="D35" s="90">
        <v>95000</v>
      </c>
      <c r="E35" s="89">
        <v>0</v>
      </c>
    </row>
    <row r="36" spans="1:5" ht="25.5">
      <c r="A36" s="75" t="s">
        <v>71</v>
      </c>
      <c r="B36" s="75" t="s">
        <v>72</v>
      </c>
      <c r="C36" s="76">
        <v>95000</v>
      </c>
      <c r="D36" s="77">
        <v>95000</v>
      </c>
      <c r="E36" s="76">
        <v>0</v>
      </c>
    </row>
    <row r="37" spans="1:5">
      <c r="A37" s="88" t="s">
        <v>124</v>
      </c>
      <c r="B37" s="87"/>
      <c r="C37" s="92">
        <v>1495848</v>
      </c>
      <c r="D37" s="93">
        <f>D38+D40</f>
        <v>2394523.67</v>
      </c>
      <c r="E37" s="89">
        <f>E38+E40</f>
        <v>898675.66999999993</v>
      </c>
    </row>
    <row r="38" spans="1:5">
      <c r="A38" s="87" t="s">
        <v>73</v>
      </c>
      <c r="B38" s="88"/>
      <c r="C38" s="89">
        <v>320000</v>
      </c>
      <c r="D38" s="90">
        <f>D39</f>
        <v>370000</v>
      </c>
      <c r="E38" s="89">
        <f>E39</f>
        <v>50000</v>
      </c>
    </row>
    <row r="39" spans="1:5" ht="25.5">
      <c r="A39" s="75" t="s">
        <v>75</v>
      </c>
      <c r="B39" s="75" t="s">
        <v>76</v>
      </c>
      <c r="C39" s="76">
        <v>320000</v>
      </c>
      <c r="D39" s="77">
        <v>370000</v>
      </c>
      <c r="E39" s="76">
        <f>D39-C39</f>
        <v>50000</v>
      </c>
    </row>
    <row r="40" spans="1:5">
      <c r="A40" s="87" t="s">
        <v>77</v>
      </c>
      <c r="B40" s="88"/>
      <c r="C40" s="89">
        <v>1175848</v>
      </c>
      <c r="D40" s="90">
        <v>2024523.67</v>
      </c>
      <c r="E40" s="89">
        <v>848675.66999999993</v>
      </c>
    </row>
    <row r="41" spans="1:5" ht="25.5">
      <c r="A41" s="75" t="s">
        <v>79</v>
      </c>
      <c r="B41" s="75" t="s">
        <v>80</v>
      </c>
      <c r="C41" s="76">
        <v>401441.77</v>
      </c>
      <c r="D41" s="77">
        <v>691441.77</v>
      </c>
      <c r="E41" s="76">
        <v>290000</v>
      </c>
    </row>
    <row r="42" spans="1:5">
      <c r="A42" s="75" t="s">
        <v>81</v>
      </c>
      <c r="B42" s="75" t="s">
        <v>82</v>
      </c>
      <c r="C42" s="76">
        <v>120000</v>
      </c>
      <c r="D42" s="77">
        <v>120000</v>
      </c>
      <c r="E42" s="76">
        <v>0</v>
      </c>
    </row>
    <row r="43" spans="1:5" ht="25.5">
      <c r="A43" s="75" t="s">
        <v>83</v>
      </c>
      <c r="B43" s="75" t="s">
        <v>84</v>
      </c>
      <c r="C43" s="76">
        <v>90000</v>
      </c>
      <c r="D43" s="77">
        <v>90000</v>
      </c>
      <c r="E43" s="76">
        <v>0</v>
      </c>
    </row>
    <row r="44" spans="1:5">
      <c r="A44" s="75" t="s">
        <v>85</v>
      </c>
      <c r="B44" s="75" t="s">
        <v>86</v>
      </c>
      <c r="C44" s="76">
        <v>132848</v>
      </c>
      <c r="D44" s="77">
        <v>132848</v>
      </c>
      <c r="E44" s="76">
        <v>0</v>
      </c>
    </row>
    <row r="45" spans="1:5">
      <c r="A45" s="78" t="s">
        <v>87</v>
      </c>
      <c r="B45" s="78" t="s">
        <v>88</v>
      </c>
      <c r="C45" s="79">
        <v>201558.23</v>
      </c>
      <c r="D45" s="77">
        <v>111558.23</v>
      </c>
      <c r="E45" s="76">
        <v>-90000.000000000015</v>
      </c>
    </row>
    <row r="46" spans="1:5">
      <c r="A46" s="75" t="s">
        <v>89</v>
      </c>
      <c r="B46" s="75" t="s">
        <v>90</v>
      </c>
      <c r="C46" s="76">
        <v>80000</v>
      </c>
      <c r="D46" s="77">
        <v>80000</v>
      </c>
      <c r="E46" s="76">
        <v>0</v>
      </c>
    </row>
    <row r="47" spans="1:5" ht="38.25">
      <c r="A47" s="75" t="s">
        <v>91</v>
      </c>
      <c r="B47" s="75" t="s">
        <v>92</v>
      </c>
      <c r="C47" s="76">
        <v>150000</v>
      </c>
      <c r="D47" s="77">
        <v>0</v>
      </c>
      <c r="E47" s="76">
        <v>-150000</v>
      </c>
    </row>
    <row r="48" spans="1:5" ht="38.25">
      <c r="A48" s="75" t="s">
        <v>131</v>
      </c>
      <c r="B48" s="75" t="s">
        <v>128</v>
      </c>
      <c r="C48" s="80"/>
      <c r="D48" s="77">
        <v>563144.28</v>
      </c>
      <c r="E48" s="76">
        <v>563144.28</v>
      </c>
    </row>
    <row r="49" spans="1:5" ht="63.75">
      <c r="A49" s="75" t="s">
        <v>132</v>
      </c>
      <c r="B49" s="75" t="s">
        <v>129</v>
      </c>
      <c r="C49" s="80"/>
      <c r="D49" s="77">
        <v>235531.39</v>
      </c>
      <c r="E49" s="76">
        <v>235531.39</v>
      </c>
    </row>
    <row r="50" spans="1:5">
      <c r="A50" s="87" t="s">
        <v>97</v>
      </c>
      <c r="B50" s="88"/>
      <c r="C50" s="89">
        <v>273648</v>
      </c>
      <c r="D50" s="90">
        <v>273648</v>
      </c>
      <c r="E50" s="89">
        <v>0</v>
      </c>
    </row>
    <row r="51" spans="1:5">
      <c r="A51" s="75" t="s">
        <v>99</v>
      </c>
      <c r="B51" s="75" t="s">
        <v>100</v>
      </c>
      <c r="C51" s="76">
        <v>30000</v>
      </c>
      <c r="D51" s="77">
        <v>30000</v>
      </c>
      <c r="E51" s="76">
        <v>0</v>
      </c>
    </row>
    <row r="52" spans="1:5">
      <c r="A52" s="75" t="s">
        <v>103</v>
      </c>
      <c r="B52" s="75" t="s">
        <v>104</v>
      </c>
      <c r="C52" s="76">
        <v>243648</v>
      </c>
      <c r="D52" s="77">
        <v>243648</v>
      </c>
      <c r="E52" s="76">
        <v>0</v>
      </c>
    </row>
    <row r="53" spans="1:5" ht="25.5">
      <c r="A53" s="95" t="s">
        <v>107</v>
      </c>
      <c r="B53" s="96"/>
      <c r="C53" s="97">
        <v>73000</v>
      </c>
      <c r="D53" s="98">
        <v>73000</v>
      </c>
      <c r="E53" s="89">
        <v>0</v>
      </c>
    </row>
    <row r="54" spans="1:5">
      <c r="A54" s="87" t="s">
        <v>97</v>
      </c>
      <c r="B54" s="88"/>
      <c r="C54" s="89">
        <v>70000</v>
      </c>
      <c r="D54" s="90">
        <v>70000</v>
      </c>
      <c r="E54" s="89">
        <v>0</v>
      </c>
    </row>
    <row r="55" spans="1:5" ht="25.5">
      <c r="A55" s="75" t="s">
        <v>108</v>
      </c>
      <c r="B55" s="75" t="s">
        <v>109</v>
      </c>
      <c r="C55" s="76">
        <v>70000</v>
      </c>
      <c r="D55" s="77">
        <v>70000</v>
      </c>
      <c r="E55" s="76">
        <v>0</v>
      </c>
    </row>
    <row r="56" spans="1:5">
      <c r="A56" s="87" t="s">
        <v>112</v>
      </c>
      <c r="B56" s="88"/>
      <c r="C56" s="89">
        <v>3000</v>
      </c>
      <c r="D56" s="90">
        <v>3000</v>
      </c>
      <c r="E56" s="89">
        <v>0</v>
      </c>
    </row>
    <row r="57" spans="1:5" ht="25.5">
      <c r="A57" s="75" t="s">
        <v>114</v>
      </c>
      <c r="B57" s="75" t="s">
        <v>115</v>
      </c>
      <c r="C57" s="76">
        <v>3000</v>
      </c>
      <c r="D57" s="77">
        <v>3000</v>
      </c>
      <c r="E57" s="76">
        <v>0</v>
      </c>
    </row>
    <row r="58" spans="1:5" ht="38.25">
      <c r="A58" s="95" t="s">
        <v>116</v>
      </c>
      <c r="B58" s="96"/>
      <c r="C58" s="97">
        <v>2550000</v>
      </c>
      <c r="D58" s="98">
        <v>2550000</v>
      </c>
      <c r="E58" s="89">
        <v>0</v>
      </c>
    </row>
    <row r="59" spans="1:5">
      <c r="A59" s="87" t="s">
        <v>117</v>
      </c>
      <c r="B59" s="88"/>
      <c r="C59" s="89">
        <v>2550000</v>
      </c>
      <c r="D59" s="90">
        <v>2550000</v>
      </c>
      <c r="E59" s="89">
        <v>0</v>
      </c>
    </row>
    <row r="60" spans="1:5" ht="25.5">
      <c r="A60" s="75" t="s">
        <v>119</v>
      </c>
      <c r="B60" s="75" t="s">
        <v>120</v>
      </c>
      <c r="C60" s="76">
        <v>2550000</v>
      </c>
      <c r="D60" s="77">
        <v>2550000</v>
      </c>
      <c r="E60" s="76">
        <v>0</v>
      </c>
    </row>
  </sheetData>
  <mergeCells count="7">
    <mergeCell ref="C4:E4"/>
    <mergeCell ref="A7:A8"/>
    <mergeCell ref="B7:B8"/>
    <mergeCell ref="C7:C8"/>
    <mergeCell ref="D7:D8"/>
    <mergeCell ref="E7:E8"/>
    <mergeCell ref="A5:E5"/>
  </mergeCells>
  <pageMargins left="0.7" right="0.17" top="0.33" bottom="0.41" header="0.3" footer="0.3"/>
  <pageSetup paperSize="9" scale="7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1.03.2023&lt;/string&gt;&#10;  &lt;/DateInfo&gt;&#10;  &lt;Code&gt;SQUERY_GENERATOR1&lt;/Code&gt;&#10;  &lt;ObjectCode&gt;SQUERY_GENERATOR1&lt;/ObjectCode&gt;&#10;  &lt;DocName&gt;(smart) Аналитический отчет по исполнению с утвержденной росписью (КГРБС ПБС РП ЦСР ВР КОСГУ)(Генератор отчетов с произвольной группировкой)&lt;/DocName&gt;&#10;  &lt;VariantName&gt;(smart) Аналитический отчет по исполнению с утвержденной росписью (КГРБС ПБС РП ЦСР ВР КОСГУ)&lt;/VariantName&gt;&#10;  &lt;VariantLink&gt;57423945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4161909-272A-4115-B88C-348E057CB4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4</vt:lpstr>
      <vt:lpstr>прил 6</vt:lpstr>
      <vt:lpstr>прил 8</vt:lpstr>
      <vt:lpstr>'прил 4'!Заголовки_для_печати</vt:lpstr>
      <vt:lpstr>'прил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manino-buh\Бухгалтер</dc:creator>
  <cp:lastModifiedBy>Пользователь</cp:lastModifiedBy>
  <cp:lastPrinted>2023-09-21T09:23:06Z</cp:lastPrinted>
  <dcterms:created xsi:type="dcterms:W3CDTF">2023-03-21T08:23:23Z</dcterms:created>
  <dcterms:modified xsi:type="dcterms:W3CDTF">2023-10-12T12:39:07Z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(smart) Аналитический отчет по исполнению с утвержденной росписью (КГРБС ПБС РП ЦСР ВР КОСГУ)(Генератор отчетов с произвольной группировкой)</vt:lpwstr>
  </property>
  <property fmtid="{D5CDD505-2E9C-101B-9397-08002B2CF9AE}" pid="3" name="Название отчета">
    <vt:lpwstr>(smart) Аналитический отчет по исполнению с утвержденной росписью (КГРБС ПБС РП ЦСР ВР КОСГУ)(6).xlsx</vt:lpwstr>
  </property>
  <property fmtid="{D5CDD505-2E9C-101B-9397-08002B2CF9AE}" pid="4" name="Версия клиента">
    <vt:lpwstr>22.1.30.11160 (.NET 4.0)</vt:lpwstr>
  </property>
  <property fmtid="{D5CDD505-2E9C-101B-9397-08002B2CF9AE}" pid="5" name="Версия базы">
    <vt:lpwstr>22.1.1542.1000308486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uяг001_1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