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ложение 4" sheetId="1" r:id="rId1"/>
    <sheet name="приложение6" sheetId="3" r:id="rId2"/>
    <sheet name="приложение 8" sheetId="5" r:id="rId3"/>
    <sheet name="Доходы" sheetId="6" r:id="rId4"/>
  </sheets>
  <definedNames>
    <definedName name="_xlnm._FilterDatabase" localSheetId="0" hidden="1">'приложение 4'!$A$6:$I$196</definedName>
    <definedName name="OLE_LINK1" localSheetId="0">'приложение 4'!#REF!</definedName>
    <definedName name="_xlnm.Print_Area" localSheetId="0">'приложение 4'!$A$1:$I$196</definedName>
    <definedName name="_xlnm.Print_Area" localSheetId="2">'приложение 8'!$A$1:$F$50</definedName>
  </definedNames>
  <calcPr calcId="124519"/>
</workbook>
</file>

<file path=xl/calcChain.xml><?xml version="1.0" encoding="utf-8"?>
<calcChain xmlns="http://schemas.openxmlformats.org/spreadsheetml/2006/main">
  <c r="E62" i="5"/>
  <c r="I24" i="1"/>
  <c r="D41" i="5"/>
  <c r="D76" s="1"/>
  <c r="F52"/>
  <c r="F53"/>
  <c r="F45"/>
  <c r="E47"/>
  <c r="E46" s="1"/>
  <c r="E20"/>
  <c r="E19" s="1"/>
  <c r="G144" i="3"/>
  <c r="G143" s="1"/>
  <c r="E63" i="5"/>
  <c r="E68"/>
  <c r="F56" i="3"/>
  <c r="F55" s="1"/>
  <c r="F54" s="1"/>
  <c r="F53" s="1"/>
  <c r="F52" s="1"/>
  <c r="F51" s="1"/>
  <c r="H52" i="1"/>
  <c r="E66" i="5"/>
  <c r="G44" i="3"/>
  <c r="H39" i="1"/>
  <c r="E70" i="5"/>
  <c r="F72"/>
  <c r="E42"/>
  <c r="G27" i="3"/>
  <c r="F75" i="5"/>
  <c r="E73"/>
  <c r="G199" i="3"/>
  <c r="G198" s="1"/>
  <c r="G196" s="1"/>
  <c r="G195" s="1"/>
  <c r="G194" s="1"/>
  <c r="E199"/>
  <c r="E198"/>
  <c r="E196" s="1"/>
  <c r="E195" s="1"/>
  <c r="E194" s="1"/>
  <c r="F193"/>
  <c r="F192" s="1"/>
  <c r="F191" s="1"/>
  <c r="G192"/>
  <c r="G191" s="1"/>
  <c r="E192"/>
  <c r="E191"/>
  <c r="G190"/>
  <c r="G189" s="1"/>
  <c r="G188" s="1"/>
  <c r="F189"/>
  <c r="F188" s="1"/>
  <c r="F185" s="1"/>
  <c r="E189"/>
  <c r="E188" s="1"/>
  <c r="G187"/>
  <c r="F186"/>
  <c r="E186"/>
  <c r="E185" s="1"/>
  <c r="G180"/>
  <c r="G179" s="1"/>
  <c r="G178" s="1"/>
  <c r="G177" s="1"/>
  <c r="G176" s="1"/>
  <c r="E180"/>
  <c r="E179"/>
  <c r="E178" s="1"/>
  <c r="E177" s="1"/>
  <c r="E176" s="1"/>
  <c r="G175"/>
  <c r="F174"/>
  <c r="G174" s="1"/>
  <c r="E174"/>
  <c r="E173"/>
  <c r="E172" s="1"/>
  <c r="F170"/>
  <c r="F167" s="1"/>
  <c r="F166" s="1"/>
  <c r="G166" s="1"/>
  <c r="G159" s="1"/>
  <c r="G167"/>
  <c r="E167"/>
  <c r="E166"/>
  <c r="G162"/>
  <c r="F162"/>
  <c r="F161" s="1"/>
  <c r="E162"/>
  <c r="E161" s="1"/>
  <c r="E159" s="1"/>
  <c r="E158" s="1"/>
  <c r="G161"/>
  <c r="G157"/>
  <c r="F156"/>
  <c r="G156" s="1"/>
  <c r="F154"/>
  <c r="F153" s="1"/>
  <c r="F152" s="1"/>
  <c r="G153"/>
  <c r="G152" s="1"/>
  <c r="E153"/>
  <c r="E152"/>
  <c r="F151"/>
  <c r="G150"/>
  <c r="G149" s="1"/>
  <c r="F150"/>
  <c r="F149" s="1"/>
  <c r="E150"/>
  <c r="E149"/>
  <c r="F148"/>
  <c r="G147"/>
  <c r="G146" s="1"/>
  <c r="F147"/>
  <c r="F146" s="1"/>
  <c r="E147"/>
  <c r="E146" s="1"/>
  <c r="F145"/>
  <c r="F144" s="1"/>
  <c r="F143" s="1"/>
  <c r="E144"/>
  <c r="E143" s="1"/>
  <c r="F142"/>
  <c r="F141" s="1"/>
  <c r="F140" s="1"/>
  <c r="G141"/>
  <c r="G140" s="1"/>
  <c r="E141"/>
  <c r="E140"/>
  <c r="G138"/>
  <c r="E138"/>
  <c r="G137"/>
  <c r="G136" s="1"/>
  <c r="G135" s="1"/>
  <c r="F136"/>
  <c r="F135" s="1"/>
  <c r="E136"/>
  <c r="E135" s="1"/>
  <c r="E134" s="1"/>
  <c r="E133" s="1"/>
  <c r="G131"/>
  <c r="E131"/>
  <c r="G130"/>
  <c r="G129" s="1"/>
  <c r="E130"/>
  <c r="E129" s="1"/>
  <c r="G127"/>
  <c r="G126" s="1"/>
  <c r="G125" s="1"/>
  <c r="E127"/>
  <c r="E126" s="1"/>
  <c r="E125" s="1"/>
  <c r="G122"/>
  <c r="G121" s="1"/>
  <c r="E122"/>
  <c r="E121" s="1"/>
  <c r="G120"/>
  <c r="G119" s="1"/>
  <c r="E120"/>
  <c r="E119" s="1"/>
  <c r="F117"/>
  <c r="G116"/>
  <c r="G115" s="1"/>
  <c r="G114" s="1"/>
  <c r="F116"/>
  <c r="F115" s="1"/>
  <c r="F114" s="1"/>
  <c r="E116"/>
  <c r="E115"/>
  <c r="E114" s="1"/>
  <c r="G111"/>
  <c r="G110" s="1"/>
  <c r="G109" s="1"/>
  <c r="G108" s="1"/>
  <c r="E111"/>
  <c r="E110"/>
  <c r="E109" s="1"/>
  <c r="F108"/>
  <c r="G105"/>
  <c r="G104" s="1"/>
  <c r="G103" s="1"/>
  <c r="E105"/>
  <c r="E104"/>
  <c r="E103" s="1"/>
  <c r="G101"/>
  <c r="E101"/>
  <c r="E100" s="1"/>
  <c r="E99" s="1"/>
  <c r="E98" s="1"/>
  <c r="E97" s="1"/>
  <c r="G100"/>
  <c r="G99" s="1"/>
  <c r="G98" s="1"/>
  <c r="G96"/>
  <c r="G95" s="1"/>
  <c r="G94" s="1"/>
  <c r="G93" s="1"/>
  <c r="F95"/>
  <c r="E95"/>
  <c r="E94" s="1"/>
  <c r="E93" s="1"/>
  <c r="F94"/>
  <c r="F93"/>
  <c r="G92"/>
  <c r="G91"/>
  <c r="G90" s="1"/>
  <c r="F91"/>
  <c r="F90" s="1"/>
  <c r="E91"/>
  <c r="E90"/>
  <c r="G89"/>
  <c r="F88"/>
  <c r="F87" s="1"/>
  <c r="F86" s="1"/>
  <c r="F85" s="1"/>
  <c r="F84" s="1"/>
  <c r="F83" s="1"/>
  <c r="F82" s="1"/>
  <c r="E88"/>
  <c r="E87" s="1"/>
  <c r="F81"/>
  <c r="F79" s="1"/>
  <c r="F78" s="1"/>
  <c r="G80"/>
  <c r="E79"/>
  <c r="E78" s="1"/>
  <c r="G77"/>
  <c r="G76"/>
  <c r="E76"/>
  <c r="E75"/>
  <c r="G75" s="1"/>
  <c r="F70"/>
  <c r="F69" s="1"/>
  <c r="G69"/>
  <c r="E69"/>
  <c r="F68"/>
  <c r="F66" s="1"/>
  <c r="F65" s="1"/>
  <c r="F64" s="1"/>
  <c r="F63" s="1"/>
  <c r="F62" s="1"/>
  <c r="F61" s="1"/>
  <c r="F67"/>
  <c r="E66"/>
  <c r="E65" s="1"/>
  <c r="G60"/>
  <c r="G59" s="1"/>
  <c r="F59"/>
  <c r="E59"/>
  <c r="G58"/>
  <c r="G55" s="1"/>
  <c r="G54" s="1"/>
  <c r="G53" s="1"/>
  <c r="G52" s="1"/>
  <c r="G51" s="1"/>
  <c r="G57"/>
  <c r="E55"/>
  <c r="E54"/>
  <c r="E53" s="1"/>
  <c r="E52" s="1"/>
  <c r="E51" s="1"/>
  <c r="G49"/>
  <c r="E49"/>
  <c r="E48" s="1"/>
  <c r="E47" s="1"/>
  <c r="E46" s="1"/>
  <c r="E45" s="1"/>
  <c r="G48"/>
  <c r="G47" s="1"/>
  <c r="G46" s="1"/>
  <c r="G45" s="1"/>
  <c r="G42"/>
  <c r="G41" s="1"/>
  <c r="G40" s="1"/>
  <c r="F43"/>
  <c r="E42"/>
  <c r="E41"/>
  <c r="E40" s="1"/>
  <c r="F39"/>
  <c r="F37" s="1"/>
  <c r="F36" s="1"/>
  <c r="F38"/>
  <c r="G37"/>
  <c r="E37"/>
  <c r="E36" s="1"/>
  <c r="G36"/>
  <c r="F35"/>
  <c r="F33" s="1"/>
  <c r="F32" s="1"/>
  <c r="F34"/>
  <c r="G33"/>
  <c r="E33"/>
  <c r="E32" s="1"/>
  <c r="G32"/>
  <c r="G31"/>
  <c r="F30"/>
  <c r="F29" s="1"/>
  <c r="G29"/>
  <c r="E29"/>
  <c r="G28"/>
  <c r="F26"/>
  <c r="F25" s="1"/>
  <c r="E25"/>
  <c r="G20"/>
  <c r="G19" s="1"/>
  <c r="G18" s="1"/>
  <c r="G17" s="1"/>
  <c r="G16" s="1"/>
  <c r="G15" s="1"/>
  <c r="E19"/>
  <c r="E18" s="1"/>
  <c r="E17" s="1"/>
  <c r="E16" s="1"/>
  <c r="E15" s="1"/>
  <c r="H21" i="1"/>
  <c r="H20" s="1"/>
  <c r="F57" i="5"/>
  <c r="F56"/>
  <c r="F55"/>
  <c r="E54"/>
  <c r="D54"/>
  <c r="E21"/>
  <c r="E16"/>
  <c r="I186" i="1"/>
  <c r="I76"/>
  <c r="E61" i="5" l="1"/>
  <c r="E60" s="1"/>
  <c r="F184" i="3"/>
  <c r="F183" s="1"/>
  <c r="F182" s="1"/>
  <c r="E15" i="5"/>
  <c r="E41"/>
  <c r="F54"/>
  <c r="E64" i="3"/>
  <c r="G65"/>
  <c r="F71"/>
  <c r="F74"/>
  <c r="F73"/>
  <c r="F72" s="1"/>
  <c r="E171"/>
  <c r="G171" s="1"/>
  <c r="F134"/>
  <c r="F133" s="1"/>
  <c r="F118" s="1"/>
  <c r="F107" s="1"/>
  <c r="E184"/>
  <c r="G185"/>
  <c r="E31"/>
  <c r="E24" s="1"/>
  <c r="E23" s="1"/>
  <c r="F31"/>
  <c r="G78"/>
  <c r="G97"/>
  <c r="G124"/>
  <c r="F159"/>
  <c r="F158" s="1"/>
  <c r="G158" s="1"/>
  <c r="F24"/>
  <c r="E86"/>
  <c r="E85" s="1"/>
  <c r="E108"/>
  <c r="E118"/>
  <c r="E124"/>
  <c r="F44"/>
  <c r="F42" s="1"/>
  <c r="F41" s="1"/>
  <c r="F40" s="1"/>
  <c r="G79"/>
  <c r="G186"/>
  <c r="G25"/>
  <c r="G66"/>
  <c r="E74"/>
  <c r="G88"/>
  <c r="G87" s="1"/>
  <c r="G86" s="1"/>
  <c r="G85" s="1"/>
  <c r="G84" s="1"/>
  <c r="G83" s="1"/>
  <c r="F155"/>
  <c r="G155" s="1"/>
  <c r="G134" s="1"/>
  <c r="G133" s="1"/>
  <c r="G173"/>
  <c r="F173"/>
  <c r="F172" s="1"/>
  <c r="F171" s="1"/>
  <c r="H132" i="1"/>
  <c r="H131" s="1"/>
  <c r="H31"/>
  <c r="I40"/>
  <c r="H40" s="1"/>
  <c r="H35"/>
  <c r="H63"/>
  <c r="H64"/>
  <c r="H66"/>
  <c r="H65" s="1"/>
  <c r="H113"/>
  <c r="H138"/>
  <c r="H137" s="1"/>
  <c r="H136" s="1"/>
  <c r="H144"/>
  <c r="H146"/>
  <c r="H145" s="1"/>
  <c r="I146"/>
  <c r="I145" s="1"/>
  <c r="H147"/>
  <c r="H150"/>
  <c r="H149" s="1"/>
  <c r="H148" s="1"/>
  <c r="H185"/>
  <c r="H184" s="1"/>
  <c r="H189"/>
  <c r="H188" s="1"/>
  <c r="H187" s="1"/>
  <c r="I188"/>
  <c r="I187" s="1"/>
  <c r="H34"/>
  <c r="H30"/>
  <c r="C32" i="6"/>
  <c r="D39" i="5"/>
  <c r="D46"/>
  <c r="D61"/>
  <c r="D60" s="1"/>
  <c r="D73"/>
  <c r="F64"/>
  <c r="F65"/>
  <c r="E67"/>
  <c r="F51"/>
  <c r="D25"/>
  <c r="D22"/>
  <c r="D21" s="1"/>
  <c r="I73" i="1"/>
  <c r="I183"/>
  <c r="H182"/>
  <c r="I171"/>
  <c r="H170"/>
  <c r="H169" s="1"/>
  <c r="H168" s="1"/>
  <c r="H167" s="1"/>
  <c r="G75"/>
  <c r="G74" s="1"/>
  <c r="G72"/>
  <c r="I72" s="1"/>
  <c r="G71"/>
  <c r="I71" s="1"/>
  <c r="H77"/>
  <c r="H26"/>
  <c r="H25" s="1"/>
  <c r="I195"/>
  <c r="I194" s="1"/>
  <c r="I192" s="1"/>
  <c r="I191" s="1"/>
  <c r="I190" s="1"/>
  <c r="I185"/>
  <c r="I184" s="1"/>
  <c r="I176"/>
  <c r="I175" s="1"/>
  <c r="I174" s="1"/>
  <c r="I173" s="1"/>
  <c r="I172" s="1"/>
  <c r="I158"/>
  <c r="I157" s="1"/>
  <c r="I163"/>
  <c r="H166"/>
  <c r="I149"/>
  <c r="I148" s="1"/>
  <c r="I153"/>
  <c r="H152"/>
  <c r="I152" s="1"/>
  <c r="I143"/>
  <c r="I142" s="1"/>
  <c r="I140"/>
  <c r="I139" s="1"/>
  <c r="H141"/>
  <c r="I137"/>
  <c r="I136" s="1"/>
  <c r="I134"/>
  <c r="I132"/>
  <c r="I127"/>
  <c r="I126" s="1"/>
  <c r="I125" s="1"/>
  <c r="I123"/>
  <c r="I122"/>
  <c r="I121" s="1"/>
  <c r="I118"/>
  <c r="I116" s="1"/>
  <c r="I115" s="1"/>
  <c r="I112"/>
  <c r="I111" s="1"/>
  <c r="I110" s="1"/>
  <c r="I107"/>
  <c r="I106" s="1"/>
  <c r="I105" s="1"/>
  <c r="I101"/>
  <c r="I100" s="1"/>
  <c r="I99" s="1"/>
  <c r="I97"/>
  <c r="I96" s="1"/>
  <c r="I95" s="1"/>
  <c r="I94" s="1"/>
  <c r="I93" s="1"/>
  <c r="H84"/>
  <c r="H83" s="1"/>
  <c r="I85"/>
  <c r="H87"/>
  <c r="H86" s="1"/>
  <c r="I88"/>
  <c r="I87" s="1"/>
  <c r="I86" s="1"/>
  <c r="I91"/>
  <c r="I90" s="1"/>
  <c r="I89" s="1"/>
  <c r="I92"/>
  <c r="H51"/>
  <c r="H50" s="1"/>
  <c r="I56"/>
  <c r="I55" s="1"/>
  <c r="H55"/>
  <c r="I54"/>
  <c r="I45"/>
  <c r="I44" s="1"/>
  <c r="I43" s="1"/>
  <c r="I42" s="1"/>
  <c r="I41" s="1"/>
  <c r="I65"/>
  <c r="I25"/>
  <c r="I23"/>
  <c r="I22"/>
  <c r="I15"/>
  <c r="I14" s="1"/>
  <c r="I13" s="1"/>
  <c r="I12" s="1"/>
  <c r="I11" s="1"/>
  <c r="I10" s="1"/>
  <c r="G163"/>
  <c r="G51"/>
  <c r="G25"/>
  <c r="G158"/>
  <c r="D19" i="6"/>
  <c r="D20"/>
  <c r="C19"/>
  <c r="C20"/>
  <c r="C15"/>
  <c r="E15" s="1"/>
  <c r="C17"/>
  <c r="C24"/>
  <c r="E27"/>
  <c r="E26"/>
  <c r="E25"/>
  <c r="E22"/>
  <c r="E11"/>
  <c r="E24"/>
  <c r="E29"/>
  <c r="H91" i="1"/>
  <c r="H90" s="1"/>
  <c r="H89" s="1"/>
  <c r="E8" i="6"/>
  <c r="E9"/>
  <c r="E10"/>
  <c r="E12"/>
  <c r="E13"/>
  <c r="E14"/>
  <c r="E16"/>
  <c r="E18"/>
  <c r="E21"/>
  <c r="E23"/>
  <c r="E28"/>
  <c r="E30"/>
  <c r="E31"/>
  <c r="H29" i="1" l="1"/>
  <c r="I131"/>
  <c r="H104"/>
  <c r="H112"/>
  <c r="H111" s="1"/>
  <c r="H110" s="1"/>
  <c r="H180"/>
  <c r="H179" s="1"/>
  <c r="H178" s="1"/>
  <c r="H181"/>
  <c r="H62"/>
  <c r="F67" i="5"/>
  <c r="E58"/>
  <c r="E76" s="1"/>
  <c r="E22" i="3"/>
  <c r="E21" s="1"/>
  <c r="E14" s="1"/>
  <c r="G74"/>
  <c r="E73"/>
  <c r="E63"/>
  <c r="G64"/>
  <c r="E107"/>
  <c r="G24"/>
  <c r="F23"/>
  <c r="F22" s="1"/>
  <c r="F21" s="1"/>
  <c r="F14" s="1"/>
  <c r="F13" s="1"/>
  <c r="G118"/>
  <c r="G107" s="1"/>
  <c r="G184"/>
  <c r="E183"/>
  <c r="G172"/>
  <c r="E83"/>
  <c r="E82" s="1"/>
  <c r="G82" s="1"/>
  <c r="E84"/>
  <c r="I51" i="1"/>
  <c r="I50" s="1"/>
  <c r="I49" s="1"/>
  <c r="I48" s="1"/>
  <c r="I47" s="1"/>
  <c r="H151"/>
  <c r="I151" s="1"/>
  <c r="H82"/>
  <c r="H81" s="1"/>
  <c r="H80" s="1"/>
  <c r="H79" s="1"/>
  <c r="H78" s="1"/>
  <c r="I20"/>
  <c r="I117"/>
  <c r="G70"/>
  <c r="I38"/>
  <c r="I37" s="1"/>
  <c r="I36" s="1"/>
  <c r="I33"/>
  <c r="I32" s="1"/>
  <c r="H33"/>
  <c r="H32" s="1"/>
  <c r="I104"/>
  <c r="I130"/>
  <c r="I129" s="1"/>
  <c r="H38"/>
  <c r="H37" s="1"/>
  <c r="H36" s="1"/>
  <c r="H28"/>
  <c r="H27" s="1"/>
  <c r="H19" s="1"/>
  <c r="H75"/>
  <c r="H74" s="1"/>
  <c r="H61"/>
  <c r="H60" s="1"/>
  <c r="I120"/>
  <c r="I29"/>
  <c r="I28" s="1"/>
  <c r="I27" s="1"/>
  <c r="E20" i="6"/>
  <c r="C7"/>
  <c r="E7" s="1"/>
  <c r="E17"/>
  <c r="D32"/>
  <c r="E32" s="1"/>
  <c r="E19"/>
  <c r="F21" i="5"/>
  <c r="F14"/>
  <c r="F15"/>
  <c r="F17"/>
  <c r="F18"/>
  <c r="F19"/>
  <c r="F22"/>
  <c r="F23"/>
  <c r="F24"/>
  <c r="F26"/>
  <c r="F29"/>
  <c r="F31"/>
  <c r="F32"/>
  <c r="F33"/>
  <c r="F34"/>
  <c r="F36"/>
  <c r="F37"/>
  <c r="F38"/>
  <c r="F40"/>
  <c r="F43"/>
  <c r="F44"/>
  <c r="F48"/>
  <c r="F49"/>
  <c r="F50"/>
  <c r="F59"/>
  <c r="F61"/>
  <c r="F69"/>
  <c r="F71"/>
  <c r="F74"/>
  <c r="F73" s="1"/>
  <c r="D67"/>
  <c r="D58" s="1"/>
  <c r="F60"/>
  <c r="F46"/>
  <c r="D42"/>
  <c r="F39"/>
  <c r="D35"/>
  <c r="F35" s="1"/>
  <c r="D30"/>
  <c r="F30" s="1"/>
  <c r="D28"/>
  <c r="D16"/>
  <c r="F16" s="1"/>
  <c r="D13"/>
  <c r="H69" i="1" l="1"/>
  <c r="H68" s="1"/>
  <c r="H70"/>
  <c r="I70" s="1"/>
  <c r="H18"/>
  <c r="G63" i="3"/>
  <c r="E62"/>
  <c r="G23"/>
  <c r="G22" s="1"/>
  <c r="G21" s="1"/>
  <c r="G14" s="1"/>
  <c r="E182"/>
  <c r="G182" s="1"/>
  <c r="G183"/>
  <c r="G73"/>
  <c r="G72" s="1"/>
  <c r="G71" s="1"/>
  <c r="E72"/>
  <c r="E71" s="1"/>
  <c r="G69" i="1"/>
  <c r="G68" s="1"/>
  <c r="H67"/>
  <c r="I75"/>
  <c r="F42" i="5"/>
  <c r="F25"/>
  <c r="D27"/>
  <c r="F27" s="1"/>
  <c r="F13"/>
  <c r="F41"/>
  <c r="F28"/>
  <c r="H163" i="1"/>
  <c r="H162" s="1"/>
  <c r="H158"/>
  <c r="H143"/>
  <c r="H142" s="1"/>
  <c r="H140"/>
  <c r="H139" s="1"/>
  <c r="G170"/>
  <c r="I170" s="1"/>
  <c r="G162"/>
  <c r="I162" s="1"/>
  <c r="I155" s="1"/>
  <c r="G149"/>
  <c r="G148" s="1"/>
  <c r="G140"/>
  <c r="G137"/>
  <c r="G136" s="1"/>
  <c r="G132"/>
  <c r="G127"/>
  <c r="G123"/>
  <c r="G122" s="1"/>
  <c r="G121" s="1"/>
  <c r="G118"/>
  <c r="G116" s="1"/>
  <c r="G115" s="1"/>
  <c r="G112"/>
  <c r="G111" s="1"/>
  <c r="G110" s="1"/>
  <c r="G107"/>
  <c r="G106" s="1"/>
  <c r="G101"/>
  <c r="G100" s="1"/>
  <c r="G99" s="1"/>
  <c r="G84"/>
  <c r="I84" s="1"/>
  <c r="I83" s="1"/>
  <c r="I82" s="1"/>
  <c r="I81" s="1"/>
  <c r="I80" s="1"/>
  <c r="I79" s="1"/>
  <c r="G91"/>
  <c r="G62"/>
  <c r="G55"/>
  <c r="G38"/>
  <c r="G29"/>
  <c r="G28" s="1"/>
  <c r="G27" s="1"/>
  <c r="G33"/>
  <c r="G32" s="1"/>
  <c r="G19" l="1"/>
  <c r="I19" s="1"/>
  <c r="H130"/>
  <c r="E61" i="3"/>
  <c r="G62"/>
  <c r="H129" i="1"/>
  <c r="H114" s="1"/>
  <c r="H103" s="1"/>
  <c r="G61"/>
  <c r="I61" s="1"/>
  <c r="I62"/>
  <c r="I69"/>
  <c r="I68" s="1"/>
  <c r="I67" s="1"/>
  <c r="I74"/>
  <c r="H59"/>
  <c r="F58" i="5"/>
  <c r="F76" s="1"/>
  <c r="H49" i="1"/>
  <c r="H48" s="1"/>
  <c r="H47" s="1"/>
  <c r="G105"/>
  <c r="H157"/>
  <c r="H155" s="1"/>
  <c r="H154" s="1"/>
  <c r="G117"/>
  <c r="G134"/>
  <c r="G97"/>
  <c r="G90"/>
  <c r="G87"/>
  <c r="G83"/>
  <c r="G61" i="3" l="1"/>
  <c r="E13"/>
  <c r="G13" s="1"/>
  <c r="H17" i="1"/>
  <c r="H16" s="1"/>
  <c r="H9" s="1"/>
  <c r="H58"/>
  <c r="G96"/>
  <c r="G104"/>
  <c r="G86"/>
  <c r="G131"/>
  <c r="G89"/>
  <c r="H8" l="1"/>
  <c r="H57"/>
  <c r="G82"/>
  <c r="G95"/>
  <c r="G81" l="1"/>
  <c r="G94"/>
  <c r="G79" l="1"/>
  <c r="G80"/>
  <c r="G93"/>
  <c r="G78" l="1"/>
  <c r="I78" s="1"/>
  <c r="G143" l="1"/>
  <c r="G169"/>
  <c r="I169" s="1"/>
  <c r="G146"/>
  <c r="G139"/>
  <c r="G126"/>
  <c r="G65"/>
  <c r="G37"/>
  <c r="G36" s="1"/>
  <c r="G14"/>
  <c r="G13" s="1"/>
  <c r="G182"/>
  <c r="I182" s="1"/>
  <c r="G188"/>
  <c r="G195"/>
  <c r="G185"/>
  <c r="G18" l="1"/>
  <c r="I18" s="1"/>
  <c r="I17" s="1"/>
  <c r="I16" s="1"/>
  <c r="I9" s="1"/>
  <c r="G187"/>
  <c r="G142"/>
  <c r="G194"/>
  <c r="G125"/>
  <c r="G184"/>
  <c r="G157"/>
  <c r="G155" s="1"/>
  <c r="G168"/>
  <c r="I168" s="1"/>
  <c r="G60"/>
  <c r="I60" s="1"/>
  <c r="G145"/>
  <c r="G12"/>
  <c r="G11" s="1"/>
  <c r="G10" s="1"/>
  <c r="G176"/>
  <c r="G181"/>
  <c r="I181" s="1"/>
  <c r="G120" l="1"/>
  <c r="G175"/>
  <c r="G167"/>
  <c r="I167" s="1"/>
  <c r="G192"/>
  <c r="G180"/>
  <c r="G59"/>
  <c r="I59" s="1"/>
  <c r="G130"/>
  <c r="G50"/>
  <c r="G179" l="1"/>
  <c r="I179" s="1"/>
  <c r="I180"/>
  <c r="G154"/>
  <c r="I154" s="1"/>
  <c r="G58"/>
  <c r="I58" s="1"/>
  <c r="G191"/>
  <c r="G174"/>
  <c r="G49"/>
  <c r="G48" s="1"/>
  <c r="G47" s="1"/>
  <c r="G45" s="1"/>
  <c r="G44" s="1"/>
  <c r="G43" s="1"/>
  <c r="G42" s="1"/>
  <c r="G41" s="1"/>
  <c r="G129"/>
  <c r="G17"/>
  <c r="G178" l="1"/>
  <c r="I178" s="1"/>
  <c r="G173"/>
  <c r="G57"/>
  <c r="I57" s="1"/>
  <c r="G190"/>
  <c r="G114"/>
  <c r="I114" s="1"/>
  <c r="I103" s="1"/>
  <c r="G16"/>
  <c r="G103" l="1"/>
  <c r="G172"/>
  <c r="G9"/>
  <c r="G67" l="1"/>
  <c r="G8" l="1"/>
  <c r="I8" s="1"/>
</calcChain>
</file>

<file path=xl/sharedStrings.xml><?xml version="1.0" encoding="utf-8"?>
<sst xmlns="http://schemas.openxmlformats.org/spreadsheetml/2006/main" count="1648" uniqueCount="355">
  <si>
    <t>Наименование</t>
  </si>
  <si>
    <t>КГРБС</t>
  </si>
  <si>
    <t>группы и подгруппы видов расходов</t>
  </si>
  <si>
    <t>Администрация (исполнительно-распорядительный орган) сельского поселения "Село Букань"</t>
  </si>
  <si>
    <t>Общегосударственные вопросы</t>
  </si>
  <si>
    <t>01 00</t>
  </si>
  <si>
    <t>Функционирование законодательных(представительных) органов государственной власти и представительных органов муниципальных образований</t>
  </si>
  <si>
    <t>01 03</t>
  </si>
  <si>
    <t xml:space="preserve"> 51 0 00 00000</t>
  </si>
  <si>
    <t>Основное мероприятие «Обеспечение функционирования администрации (исполнительно-распорядительного органа) сельского поселения «Село Букань»</t>
  </si>
  <si>
    <t>51 0 01 00000</t>
  </si>
  <si>
    <t>Депутаты представительного органа муниципального образования</t>
  </si>
  <si>
    <t xml:space="preserve"> 51 0 01 00300</t>
  </si>
  <si>
    <t>Закупка товаров, работ и услуг для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</si>
  <si>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РФ,местных администраций</t>
  </si>
  <si>
    <t>01 04</t>
  </si>
  <si>
    <t>Центральный аппарат</t>
  </si>
  <si>
    <t>51 0 01 00400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</si>
  <si>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</si>
  <si>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</si>
  <si>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</si>
  <si>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Коммунальные услуги</t>
  </si>
  <si>
    <t>Иные бюджетные ассигнования</t>
  </si>
  <si>
    <t>Глава местной администрации (исполнительно-распорядительного органа муниципального образования)</t>
  </si>
  <si>
    <t>51 0 01 00800</t>
  </si>
  <si>
    <t>Резервные фонды</t>
  </si>
  <si>
    <t>01 11</t>
  </si>
  <si>
    <t>51 0 00 00000</t>
  </si>
  <si>
    <t>51 0 01 00700</t>
  </si>
  <si>
    <t>Другие общегосударственные вопросы</t>
  </si>
  <si>
    <t>01 13</t>
  </si>
  <si>
    <t>51 0 01 00900</t>
  </si>
  <si>
    <t>Национальная оборона</t>
  </si>
  <si>
    <t>02 00</t>
  </si>
  <si>
    <t>02 03</t>
  </si>
  <si>
    <t>Непрограммные расходы федеральных органов исполнительной власти</t>
  </si>
  <si>
    <t>99 0 00 00000</t>
  </si>
  <si>
    <t>99 9 00 51180</t>
  </si>
  <si>
    <t>Расходы на выплату персоналу в целях обеспечения выполнения функций государственными (муниципальными) органами,казенными учреждениями, органами управления государственными внебюджетными фондами</t>
  </si>
  <si>
    <t>03 09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</si>
  <si>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</si>
  <si>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"Безопасность жизнедеятельности на территории сельского поселения "Село Букань"''</t>
  </si>
  <si>
    <t>10 0 00 00000</t>
  </si>
  <si>
    <t xml:space="preserve"> Основное мероприятие «Обеспечение безопасности жизнедеятельности на территории поселения»</t>
  </si>
  <si>
    <t>10 0 01 00000</t>
  </si>
  <si>
    <t>Опахивание населенных пунктов минерализованной полосой</t>
  </si>
  <si>
    <t xml:space="preserve">10 0 01 00100 </t>
  </si>
  <si>
    <t>10 0 01 00100</t>
  </si>
  <si>
    <t xml:space="preserve">03 09 </t>
  </si>
  <si>
    <t>10 0 01 00200</t>
  </si>
  <si>
    <t>Жилищно-коммунальное хозяйство</t>
  </si>
  <si>
    <t>Коммунальное хозяйство</t>
  </si>
  <si>
    <t>05 02</t>
  </si>
  <si>
    <t>Благоустройство</t>
  </si>
  <si>
    <t>05 03</t>
  </si>
  <si>
    <t>48 0 00 00000</t>
  </si>
  <si>
    <t>48 0 01 00100</t>
  </si>
  <si>
    <t>48 0 01 00110</t>
  </si>
  <si>
    <t>Содержание объектов уличного освещения</t>
  </si>
  <si>
    <t>48 0 01 00120</t>
  </si>
  <si>
    <t>Прочие мероприятия по благоустройству сельского поселение</t>
  </si>
  <si>
    <t>48 0 01 00200</t>
  </si>
  <si>
    <t>Содержание в чистоте территории сельского поселения</t>
  </si>
  <si>
    <t>48 0 01 00210</t>
  </si>
  <si>
    <t>Обрезка и спиливание деревьев</t>
  </si>
  <si>
    <t>48 0 01 00220</t>
  </si>
  <si>
    <t>48 0 01 00230</t>
  </si>
  <si>
    <t>Образование</t>
  </si>
  <si>
    <t>07 05</t>
  </si>
  <si>
    <t>51 0 01 00500</t>
  </si>
  <si>
    <t>08 01</t>
  </si>
  <si>
    <t xml:space="preserve"> Межбюджетные трансферты</t>
  </si>
  <si>
    <t xml:space="preserve"> Иные межбюджетные трансферты</t>
  </si>
  <si>
    <t xml:space="preserve">Перечисления другим бюджетам бюджетной системы РФ </t>
  </si>
  <si>
    <t>10 03</t>
  </si>
  <si>
    <t>Социальное обеспечение населения</t>
  </si>
  <si>
    <t>Муниципальная программа "Социальная поддержка граждан сельского поселения "Село Букань"''</t>
  </si>
  <si>
    <t>03 0 00 00000</t>
  </si>
  <si>
    <t xml:space="preserve"> Основное мероприятие «Социальное обеспечение и иные выплаты населению»</t>
  </si>
  <si>
    <t>03 1 01 00000</t>
  </si>
  <si>
    <t>Публичные нормативные социальные выплаты гражданам</t>
  </si>
  <si>
    <t>03 1 01 00200</t>
  </si>
  <si>
    <t>Приобретение работ, товаров, услуг в пользу граждан вцелях их социального обеспечения</t>
  </si>
  <si>
    <t>Социальное обеспечение и иные выплаты  населению</t>
  </si>
  <si>
    <t>03 1 01 00100</t>
  </si>
  <si>
    <t>Приобретение работ, товаров, услуг в пользу граждан в целях их социального обеспечения</t>
  </si>
  <si>
    <t>Пособия по социальной помощи населению</t>
  </si>
  <si>
    <t>Физическая культура и спорт</t>
  </si>
  <si>
    <t xml:space="preserve">Муниципальная программа "Развитие физической культуры и спорта в  Людиновском районе" </t>
  </si>
  <si>
    <t>13 0 00 00000</t>
  </si>
  <si>
    <t>13 1 01 00000</t>
  </si>
  <si>
    <t>13 1 01 01500</t>
  </si>
  <si>
    <t>001</t>
  </si>
  <si>
    <t xml:space="preserve">001 </t>
  </si>
  <si>
    <t>Муниципальная программа "Благоустройство территоррии сельского поселения "Село Букань"</t>
  </si>
  <si>
    <t>48 0 01 00240</t>
  </si>
  <si>
    <t>Целевая статья</t>
  </si>
  <si>
    <t>Иные выплаты</t>
  </si>
  <si>
    <t>Раздел, подраздел</t>
  </si>
  <si>
    <t>Содержание и ремонт пешеходных дорожек и детских спортивных площадок</t>
  </si>
  <si>
    <t>Содержание и ремонт площадки для отдыха</t>
  </si>
  <si>
    <t>План 2024 г.</t>
  </si>
  <si>
    <t>Реализация проектов общественной инфраструктуры муниципальных образований Людиновского района, основанных на местных инициативах</t>
  </si>
  <si>
    <t>Ведомственная структура расходов бюджета сельского поселения "Село Букань"  на 2024 год</t>
  </si>
  <si>
    <t>Муниципалтная программа "Развитие Культуры Людиновского района"</t>
  </si>
  <si>
    <t>Основное мероприятие "Развитие образования в сфере культуры"</t>
  </si>
  <si>
    <t>Основное мероприятие "Уличное освещение территории поселения"</t>
  </si>
  <si>
    <t>51 0 01 00300</t>
  </si>
  <si>
    <t xml:space="preserve">51 0 01 00800  </t>
  </si>
  <si>
    <t xml:space="preserve">51 0 01 00900  </t>
  </si>
  <si>
    <t>ВСЕГО РАСХОДОВ</t>
  </si>
  <si>
    <t>03 0 04 01500</t>
  </si>
  <si>
    <t>11 0 03 03300</t>
  </si>
  <si>
    <t>Предупреждение и ликвидация пожаров</t>
  </si>
  <si>
    <t>11 05</t>
  </si>
  <si>
    <t>03 0 04 00000</t>
  </si>
  <si>
    <t>11 0 03 03000</t>
  </si>
  <si>
    <t>Осуществление первичного воинского учета</t>
  </si>
  <si>
    <t xml:space="preserve">99 9  00  51180 </t>
  </si>
  <si>
    <t>Распределение бюджетных ассигнований бюджета сельского поселения «Село Букань»                                                                                                                                                                                                                                    на 2024 гол по разделам, подразделам, целевым статьям (муниципальным програмам                                                                                                                              и непрограммным направлениям деятельности) группам, подгруппам видов расходов                                                                                                                                                                                                                          квалификации расходов бюджетов</t>
  </si>
  <si>
    <t>Распределение бюджетных ассигнований бюджета сельского поселения «Село Букань»                                                                                                                                                                                                                                    на 2024 год по целевым статьям (муниципальным програмам                                                                                                                              и непрограммным направлениям деятельности) группам, подгруппам видов расходов                                                                                                                                                                                                                          квалификации расходов бюджетов</t>
  </si>
  <si>
    <t>Муниципальная целевая программа "Совершенствование системы управления органами местного самоуправления сельского поселения "Село Букань"''</t>
  </si>
  <si>
    <t>ДК</t>
  </si>
  <si>
    <t>0100</t>
  </si>
  <si>
    <t>0123</t>
  </si>
  <si>
    <t>0131</t>
  </si>
  <si>
    <t>04 09</t>
  </si>
  <si>
    <t>24 1 03 01000</t>
  </si>
  <si>
    <t>24 1 03 01010</t>
  </si>
  <si>
    <t>24 1 03 01020</t>
  </si>
  <si>
    <t>24 1 03 01030</t>
  </si>
  <si>
    <t>04 12</t>
  </si>
  <si>
    <t>48 2 01 03000</t>
  </si>
  <si>
    <t>38 1 09 01000</t>
  </si>
  <si>
    <t>05 00</t>
  </si>
  <si>
    <t>02 1 02 03000</t>
  </si>
  <si>
    <t>12 0 03 0100</t>
  </si>
  <si>
    <t>240</t>
  </si>
  <si>
    <t>12 0 04 0100</t>
  </si>
  <si>
    <t>51 0 21 01400</t>
  </si>
  <si>
    <t>2300</t>
  </si>
  <si>
    <t>51 0 21 00000</t>
  </si>
  <si>
    <t>11 0 05 04000</t>
  </si>
  <si>
    <t>11 0 00 00000</t>
  </si>
  <si>
    <t>12 0 00 0100</t>
  </si>
  <si>
    <t>51 0 21 01600</t>
  </si>
  <si>
    <t>Муниципальная программа "Совершенствование системы управления органами местного управления сельского поселения "Село Букань"</t>
  </si>
  <si>
    <t>Национальная экономика</t>
  </si>
  <si>
    <t xml:space="preserve">    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</si>
  <si>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>Муниципальная программа "Благоустройство территории сельского поселения "Село Букань"</t>
  </si>
  <si>
    <t xml:space="preserve">      Содержание объектов уличного освещения</t>
  </si>
  <si>
    <t xml:space="preserve">      Содержание в чистоте территории сельского поселения</t>
  </si>
  <si>
    <t xml:space="preserve">      Обрезка и спиливание деревьев</t>
  </si>
  <si>
    <t xml:space="preserve">      Содержание и ремонт пешеходных дорожек и тротуаров, детских спортивных площадок</t>
  </si>
  <si>
    <t xml:space="preserve">      Благоустройство площадки для отдыха в селе Букань</t>
  </si>
  <si>
    <t xml:space="preserve">    Профессиональная подготовка, переподготовка и повышение квалификации</t>
  </si>
  <si>
    <t xml:space="preserve">        Иные межбюджетные трансферты</t>
  </si>
  <si>
    <t xml:space="preserve">    Культура</t>
  </si>
  <si>
    <t xml:space="preserve">      Содержание казенных учреждений культуры сельских поселений</t>
  </si>
  <si>
    <t>Раздел,подраздел</t>
  </si>
  <si>
    <t>1</t>
  </si>
  <si>
    <t>2</t>
  </si>
  <si>
    <t>3</t>
  </si>
  <si>
    <t>4</t>
  </si>
  <si>
    <t>5</t>
  </si>
  <si>
    <t>100</t>
  </si>
  <si>
    <t>120</t>
  </si>
  <si>
    <t>000</t>
  </si>
  <si>
    <t>0104</t>
  </si>
  <si>
    <t>5100100410</t>
  </si>
  <si>
    <t>Фонд оплаты труда государственных (муниципальных) органов</t>
  </si>
  <si>
    <t>121</t>
  </si>
  <si>
    <t>Взносы на обязательное социальное страхование на выплаты денежного содержания и иные выплаты работникам государственных (муниципальных )органов</t>
  </si>
  <si>
    <t>129</t>
  </si>
  <si>
    <t>5100100420</t>
  </si>
  <si>
    <t>200</t>
  </si>
  <si>
    <t>800</t>
  </si>
  <si>
    <t>Уплата прочих налогов, сборов и иных платежей</t>
  </si>
  <si>
    <t>850</t>
  </si>
  <si>
    <t>*Резервный фонд администрации сельского поселения</t>
  </si>
  <si>
    <t>870</t>
  </si>
  <si>
    <t>51 0 00 0000</t>
  </si>
  <si>
    <t xml:space="preserve">01 13 </t>
  </si>
  <si>
    <t>Реализация государственных функций,связанных с общегосударственными вопросами</t>
  </si>
  <si>
    <t>Мобилизация и вневойсковая 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</si>
  <si>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</si>
  <si>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</si>
  <si>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03</t>
  </si>
  <si>
    <t>Основное мероприятие «Обеспечение безопасности жизнедеятельности на территории поселения»</t>
  </si>
  <si>
    <t>04</t>
  </si>
  <si>
    <t>Дорожное хозяйство (дорожные фонды)</t>
  </si>
  <si>
    <t>Подпрограмма «Совершенствование и развитие сети автомобильных дорог местного значения в Людиновском районе Калужской области»</t>
  </si>
  <si>
    <t>Основное мероприятие «Содержание автомобильных дорог»</t>
  </si>
  <si>
    <t>Чистка дорог от снега</t>
  </si>
  <si>
    <t xml:space="preserve">Грейдирование дорог </t>
  </si>
  <si>
    <t>Основное мероприятие «Ремонт и капитальный ремонт автомобильных дорог общего пользования местного значения и искусственных сооружений на них»»</t>
  </si>
  <si>
    <t>Ремонт и капитальный ремонт автомобильных дороги</t>
  </si>
  <si>
    <t xml:space="preserve">Муниципальная программа "Развитие дорожного хозяйства в  Людиновском районе" </t>
  </si>
  <si>
    <t>Другие вопросы в области национальной экономики</t>
  </si>
  <si>
    <t>Муниципальная программа "Управление имущественным комплексом муниципального района "Город Людиново и Людиновский район"</t>
  </si>
  <si>
    <t>Подпрограмма «Управление земельными и муниципальными ресурсами муниципального района "Город Людиново и Людиновский район"»</t>
  </si>
  <si>
    <t>Основное мкроприятие "Изготовление технической документации на объекты муниципального и выявленного бесхозного имущества</t>
  </si>
  <si>
    <t>38 0 00 00000</t>
  </si>
  <si>
    <t>38 1 00 00000</t>
  </si>
  <si>
    <t>Муниципальная программа "Благоустройство территории сельского поселения</t>
  </si>
  <si>
    <t>Оновное мероприятие "Содержание мест захоронения на территории сельских поселений Людиновского района"</t>
  </si>
  <si>
    <t>Муниципальная программа "Строительство, реконструкция и капитальный ремонт объектов инженерной инфраструктуры на территории Людиновского района"</t>
  </si>
  <si>
    <t>02 0 00 00000</t>
  </si>
  <si>
    <t>Подпрограмма "Чистая вода в Людиновском районе"</t>
  </si>
  <si>
    <t>02 1 02 00000</t>
  </si>
  <si>
    <t>Проведение мероприятий по нормативному содержанию независимых источников водоснабжения в поселениях</t>
  </si>
  <si>
    <t>Непрграммные расходы</t>
  </si>
  <si>
    <t>66 0 00 00000</t>
  </si>
  <si>
    <t>Непрграммные расходы(содержание газопровода)</t>
  </si>
  <si>
    <t>66 0 00 03000</t>
  </si>
  <si>
    <t>Муниципальная программа "Развитие культуры в Людиновском районе"</t>
  </si>
  <si>
    <t>Основное мероприятие "Обеспечение сохранения, использования и популяризации объектов наследия и военно-мемориальных объектов"</t>
  </si>
  <si>
    <t>11 0 05 00000</t>
  </si>
  <si>
    <t>Муниципальная программа "Охрана окружающей среды  в Людиновском районе"</t>
  </si>
  <si>
    <t>Основное мероприятие "  Ликвидация несанкционированных свалок бытовых отходов на территории муниципального района, внедрение системы раздельного сбора мусора"</t>
  </si>
  <si>
    <t xml:space="preserve">  Ликвидация несанкционированных свалок бытовых отходов на территории муниципального района, внедрение системы раздельного сбора мусора</t>
  </si>
  <si>
    <t>Обеспечение сохранения, использования и популяризации объектов наследия и военно-мемориальных объектов</t>
  </si>
  <si>
    <t xml:space="preserve">   Основное мероприятие   "Установка, содержание и обслуживание контейнерных площадок в сельских населенных пунктах, приобретение контейнеров"</t>
  </si>
  <si>
    <t>12 0 00 00000</t>
  </si>
  <si>
    <t>12 0 03 00000</t>
  </si>
  <si>
    <t>12 0 03 01000</t>
  </si>
  <si>
    <t>12 0 04 00000</t>
  </si>
  <si>
    <t>12 0 04 01000</t>
  </si>
  <si>
    <t>Основное мероприятие "Создание условий для комфортного проживания на территории сельского поселения"</t>
  </si>
  <si>
    <t>48 0 01 00000</t>
  </si>
  <si>
    <t>Потребление электроэнергии объектами уличного освещения</t>
  </si>
  <si>
    <t xml:space="preserve">        Уплата налогов, сборов и иных платежей</t>
  </si>
  <si>
    <t>853</t>
  </si>
  <si>
    <t>48 0 0100120</t>
  </si>
  <si>
    <t>Основное мероприятие   "Реализация проектов развития общественной инфраструктуры муниципальных образований Людиновского района, основанных на местных инициативах"</t>
  </si>
  <si>
    <t xml:space="preserve">   Реализация проектов развития общественной инфраструктуры муниципальных образований Людиновского района, основанных на местных инициативах  (Устройство площадки перед летней сценой в селе Букань)</t>
  </si>
  <si>
    <t>ОБРАЗОВАНИЕ</t>
  </si>
  <si>
    <t>07 00</t>
  </si>
  <si>
    <t>СОЦИАЛЬНАЯ ПОЛИТИКА</t>
  </si>
  <si>
    <t>КУЛЬТУРА, КИНЕМАТОГРАФИЯ</t>
  </si>
  <si>
    <t xml:space="preserve">         Межбюджетные трансферты</t>
  </si>
  <si>
    <t>Муниципальная программа "Развитие в Людиновском районе"</t>
  </si>
  <si>
    <t>08 00</t>
  </si>
  <si>
    <t xml:space="preserve">08 01 </t>
  </si>
  <si>
    <t>500</t>
  </si>
  <si>
    <t>Другие вопросы в области физической культуры и спорта</t>
  </si>
  <si>
    <t>Подпрограмма "Развитие физической культуры, массового спорта и спорта высших достижений"</t>
  </si>
  <si>
    <t>Основное мероприятие "Организация и проведение официальных физкультурных и спортивных мероприятий, иных мероприятий в области физической культуры и спорта"</t>
  </si>
  <si>
    <t>11 00</t>
  </si>
  <si>
    <t>13 1 00 00000</t>
  </si>
  <si>
    <t>Социальная поддержка работников культуры, проживающих и работающих в сельской местности</t>
  </si>
  <si>
    <t>10 00</t>
  </si>
  <si>
    <t>план с изменениями</t>
  </si>
  <si>
    <t>изменения</t>
  </si>
  <si>
    <t>0200</t>
  </si>
  <si>
    <t>51 0 21 00240</t>
  </si>
  <si>
    <t>002400</t>
  </si>
  <si>
    <t>Реализация проектов развития общественной инфраструктуры муниципальных образований Людиновского района, основанных на местных инициативах</t>
  </si>
  <si>
    <t xml:space="preserve">      Реализация проектов развития общественной инфраструктуры муниципальных образований Людиновского района, основанных на местных инициативах (Благоустройство территории МКД в с.Букань по ул. Дружбы в районе домов 1,2,3,4 ,по ул.Молодежная в районе д.1д.1(бордюры)</t>
  </si>
  <si>
    <t>Муниципальная программа "Строительство, реконструкция и капитальные ремонт объектов инженерной инфраструктуры на территории Людиновского района</t>
  </si>
  <si>
    <t>Предепреждение и ликвидация пожаров</t>
  </si>
  <si>
    <t>Основное мероприятие "Обеспечение сохранения, использования и популяризации объектов наследия в Людиновском районе</t>
  </si>
  <si>
    <t xml:space="preserve">Муниципальная программа "Охрана окружающей среды в Людиновском районе" </t>
  </si>
  <si>
    <t>Ликвидация несанкционированых свалок на территорри Людиновского района"</t>
  </si>
  <si>
    <t>Установка, содержание и обслуживание контейнерных площадок в сельских населенных пунктах</t>
  </si>
  <si>
    <t>Муниципальная программа "Развитие дорожного хозяйства в Людиновском районе"</t>
  </si>
  <si>
    <t>Читска дорог от снега</t>
  </si>
  <si>
    <t>Гредирование дорог</t>
  </si>
  <si>
    <t>Содержание и текущий ремонт</t>
  </si>
  <si>
    <t>Муниципальная программа "Упарвление имущественным комплексом МР "Город Людинов и Людиновский район</t>
  </si>
  <si>
    <t>Изготовление технической документации на объекты муниципального и выявленного бесхозного имущества</t>
  </si>
  <si>
    <t>Муниципальная программа целевая программа "Совершенствование системы управления органами местного самоуправления сельского поселения "Село Букань"''</t>
  </si>
  <si>
    <t>Резервный фонд</t>
  </si>
  <si>
    <t xml:space="preserve">51 0 01 00700  </t>
  </si>
  <si>
    <t>Проведение мероприятий по нормативному содержанию незавичсимых источников водоснабжения в поселениях</t>
  </si>
  <si>
    <t>План с изм.</t>
  </si>
  <si>
    <t xml:space="preserve">Код </t>
  </si>
  <si>
    <t>План на 2024 год</t>
  </si>
  <si>
    <t>1 00 00000 00 0000 000</t>
  </si>
  <si>
    <t>НАЛОГОВЫЕ И НЕНАЛОГОВЫЕ ДОХОДЫ</t>
  </si>
  <si>
    <t>1 01 00000 00 0000 000</t>
  </si>
  <si>
    <t xml:space="preserve"> Налоги на прибыль, доходы</t>
  </si>
  <si>
    <t>1 01 02000 01 0000 110</t>
  </si>
  <si>
    <t xml:space="preserve"> Налог на доходы физических лиц</t>
  </si>
  <si>
    <t>1 05 00000 00 0000 110</t>
  </si>
  <si>
    <t>Налог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</si>
  <si>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</si>
  <si>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</si>
  <si>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</si>
  <si>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 xml:space="preserve"> Налоги на имущество</t>
  </si>
  <si>
    <t>1 06 01000 00 0000 110</t>
  </si>
  <si>
    <t xml:space="preserve"> Налог на имущество физических лиц</t>
  </si>
  <si>
    <t>1 06 06000 00 0000 110</t>
  </si>
  <si>
    <t xml:space="preserve"> Земельный налог </t>
  </si>
  <si>
    <t>1 11 00000 00 0000 120</t>
  </si>
  <si>
    <t>Дохды от испльзования имущества, находящегося в государственной и муниципальной собственности</t>
  </si>
  <si>
    <t>1 11 05025 10 0000 120</t>
  </si>
  <si>
    <t>Доходы , получаемые в виде арендной платы, а также средства от продажи права на землю, находящуюся в собственности поселения (за исключением участков муниципальных бюджетов и автономных учреждениях)</t>
  </si>
  <si>
    <t>1 17 15000 00 0000 150</t>
  </si>
  <si>
    <t>Инициаиативные латежи</t>
  </si>
  <si>
    <t>1 17 15030 10 0000 150</t>
  </si>
  <si>
    <t>Инициаиативные латежи, зачисляемые в бюджеты сельских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</si>
  <si>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</si>
  <si>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</si>
  <si>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</si>
  <si>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</si>
  <si>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</si>
  <si>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 Дотации бюджетам субъектов   Российской Федерации и муниципальных образований</t>
  </si>
  <si>
    <t>2 02 30000 00 0000 150</t>
  </si>
  <si>
    <t>Субвенции бюджетам субъектов Российской Федерации и муниципальных образований</t>
  </si>
  <si>
    <t>2 02 40000 00 0000 150</t>
  </si>
  <si>
    <t>Иные межбюджетные трансферты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</si>
  <si>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«Охрана окружающей среды в Людиновском районе»)</t>
  </si>
  <si>
    <t xml:space="preserve"> 2 02 40014 10 0403 150</t>
  </si>
  <si>
    <t xml:space="preserve"> 2 02 40014 10 0404 150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</si>
  <si>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«Развитие дорожного хозяйства в Людиновском районе»)</t>
  </si>
  <si>
    <t>2 02 40014 10 0405 150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</si>
  <si>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 (в рамках МП «Управление имущественным комплексом МР «Город Людиново и Людиновский район»»)</t>
  </si>
  <si>
    <t>Муниципальная программа "Развитие культуры культуры Людиновского района"</t>
  </si>
  <si>
    <t>2 02 49999 10 0406 150</t>
  </si>
  <si>
    <t>Межбюджетные трансферты на реализацию проектов развития общественной инфраструктуры муниципальных образований Людиновского района, оснрованные на местных инициативах</t>
  </si>
  <si>
    <t>Всего</t>
  </si>
  <si>
    <t xml:space="preserve">            Доходы бюджета муниципального образования сельского поселения   "Село Букань" на 2024 год</t>
  </si>
  <si>
    <t>План с изменениями</t>
  </si>
  <si>
    <t xml:space="preserve">2 02 29999 10 0258 150 </t>
  </si>
  <si>
    <t>Субсидии на реализацию проектов развития общественной инфраструктуры муниципальных образованийбюджетам сельских поселений</t>
  </si>
  <si>
    <t>24 1 03 00000</t>
  </si>
  <si>
    <t xml:space="preserve">  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соглашениями (в рамках МП «Обеспечение доступным и комфортным жильем и коммунальными услугами население Людиновского района)</t>
  </si>
  <si>
    <t xml:space="preserve"> 2 02 40014 10 0401 150</t>
  </si>
  <si>
    <t>2 02 40014 10 0407 150</t>
  </si>
  <si>
    <t>Межбюджетные трансферты, передаваемые бюджетам сельских поселений из бюджетов МР на осуществление части полномочий по решению вопросов местного значения в соответствии с заключенными соглашениям (в рамках МП «Совершенствование системы гидротехнических сооружений на территории Людиновского района")</t>
  </si>
  <si>
    <t>2 02 40014 10 0409 150</t>
  </si>
  <si>
    <t>Устройство сцены в селе Букань</t>
  </si>
  <si>
    <t>48 0 01 00290</t>
  </si>
  <si>
    <t>Устрйство сцены в селе Букань</t>
  </si>
  <si>
    <t>Муниципалтная программа "Благоустройство  территории сельского поселения "Село Букань""</t>
  </si>
  <si>
    <t>Муниципальная программа "Реализация проектов общественной инфраструктуры муниципальных образований Людиновского района, основанных на местных инициативах"</t>
  </si>
  <si>
    <t>Устройство площадки перед летней сценой в селе Букань</t>
  </si>
  <si>
    <t>Благоустройство территории МКД в с.Букань по ул. Дружбы в районе домов 1,2,3,4 ,по ул.Молодежная в районе д.1д.1(бордюры)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</si>
  <si>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фондами(глава администрации)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</si>
  <si>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фондами(прочие работники</t>
  </si>
  <si>
    <t xml:space="preserve">51 0 01 00420  </t>
  </si>
  <si>
    <t xml:space="preserve">51 0 01 00410 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</si>
  <si>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фондами(муниципальне служащие)</t>
  </si>
  <si>
    <t>66 0 000 3000</t>
  </si>
  <si>
    <t>Непрограммные расходы(обслуживание газопровода)</t>
  </si>
  <si>
    <t>Непрограммные расходы(осуществление воинского учета)</t>
  </si>
  <si>
    <t>51 0 01 000000</t>
  </si>
  <si>
    <t>Х</t>
  </si>
  <si>
    <t>48 2 01 003000</t>
  </si>
  <si>
    <t>Закупкаэнергетческих ресурсов</t>
  </si>
  <si>
    <t>Приложение № 4                                                                                                                                                                                                                                               к   решению СД СП "Село Букань""О внесении изменений в Решение СД № 43 от 28.12.2023г                                                                        "О бюджете сельского поселения "Село Букань" на 2024 год и плановый период 2025-2026 годов"                                                     ( в ред. реш.  от 16.05.2024г.№13.;от24.10.2024№22) от "12" декабря 2024г..№ 31</t>
  </si>
  <si>
    <t>Приложение № 6                                                                                                                                                                                                               к    решению СД СП "Село Букань""О внесении изменений в Решение СД № 43 от 28.12.2023г"О бюджете сельского поселения "Село Букань" на 2024 год и плановый период 2025-2026 годов"                                                                                                                                                                           (в ред реш. от 16.05.2024г.№13;от24.10.2024 №22) от "12"декабря"2024г.№31</t>
  </si>
  <si>
    <t xml:space="preserve">Приложение №2                                                                                                                                                                            к  решению  СД СП "Село Букань""О внесении изменений в Решение СД № 43 от 28.12.2023г.    "О бюджете сельского поселения "Село Букань" на 2024 год и плановый период 2025-2026 годов"                                                                                                                                                                                               (в ред реш. №13от 17.05.2024;реш.№22 от 24.10.2024г)  от "12"декабря 2024 №31 </t>
  </si>
  <si>
    <t>Приложение №8                                                                                                                                                                     к    решению СД СП "Село Букань""О внесении изменений в Решение СД № 43 от 28.12.2023г"О бюджете сельского поселения "Село Букань" на 2024 год и плановый период 2025-2026 годов"                                                                                                             ( вред. реш.от 17.05.2024г.№13;от24.10.№22/1) от"12" декабря"2024г.№31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</si>
</sst>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  <scheme val="major"/>
    </font>
    <font>
      <b/>
      <sz val="9"/>
      <color indexed="8"/>
      <name val="Cambria"/>
      <family val="1"/>
      <charset val="204"/>
      <scheme val="major"/>
    </font>
    <font>
      <b/>
      <sz val="10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sz val="10"/>
      <color rgb="FF000000"/>
      <name val="Arial Cyr"/>
    </font>
    <font>
      <b/>
      <i/>
      <sz val="9"/>
      <color indexed="8"/>
      <name val="Times New Roman"/>
      <family val="1"/>
      <charset val="204"/>
    </font>
    <font>
      <i/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b/>
      <i/>
      <sz val="9"/>
      <name val="Times New Roman"/>
      <family val="1"/>
      <charset val="204"/>
    </font>
    <font>
      <b/>
      <sz val="10"/>
      <color rgb="FF000000"/>
      <name val="Arial Cyr"/>
    </font>
    <font>
      <sz val="8"/>
      <name val="Times New Roman Cyr"/>
      <family val="1"/>
      <charset val="204"/>
    </font>
    <font>
      <i/>
      <sz val="10"/>
      <color rgb="FF00000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i/>
      <sz val="10"/>
      <color rgb="FF00000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mbria"/>
      <family val="1"/>
      <charset val="204"/>
      <scheme val="major"/>
    </font>
    <font>
      <b/>
      <sz val="10"/>
      <color indexed="8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3">
      <alignment horizontal="left" vertical="top" wrapText="1"/>
    </xf>
    <xf numFmtId="0" fontId="10" fillId="0" borderId="7">
      <alignment horizontal="center" vertical="center" wrapText="1"/>
    </xf>
    <xf numFmtId="0" fontId="5" fillId="0" borderId="3">
      <alignment horizontal="center" vertical="center" shrinkToFit="1"/>
    </xf>
    <xf numFmtId="0" fontId="10" fillId="0" borderId="8">
      <alignment horizontal="left"/>
    </xf>
  </cellStyleXfs>
  <cellXfs count="1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7" fillId="0" borderId="0" xfId="0" applyFont="1"/>
    <xf numFmtId="0" fontId="8" fillId="0" borderId="0" xfId="0" applyFont="1"/>
    <xf numFmtId="49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/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9" fillId="0" borderId="0" xfId="0" applyNumberFormat="1" applyFont="1" applyBorder="1" applyAlignment="1">
      <alignment horizontal="left" wrapText="1"/>
    </xf>
    <xf numFmtId="4" fontId="16" fillId="2" borderId="2" xfId="0" applyNumberFormat="1" applyFont="1" applyFill="1" applyBorder="1" applyAlignment="1">
      <alignment horizontal="right" wrapText="1"/>
    </xf>
    <xf numFmtId="0" fontId="17" fillId="3" borderId="2" xfId="0" applyFont="1" applyFill="1" applyBorder="1" applyAlignment="1">
      <alignment horizontal="right" wrapText="1"/>
    </xf>
    <xf numFmtId="4" fontId="17" fillId="3" borderId="2" xfId="0" applyNumberFormat="1" applyFont="1" applyFill="1" applyBorder="1" applyAlignment="1">
      <alignment horizontal="right" wrapText="1"/>
    </xf>
    <xf numFmtId="0" fontId="13" fillId="4" borderId="9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right" wrapText="1"/>
    </xf>
    <xf numFmtId="0" fontId="13" fillId="0" borderId="9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right" wrapText="1"/>
    </xf>
    <xf numFmtId="4" fontId="16" fillId="0" borderId="2" xfId="0" applyNumberFormat="1" applyFont="1" applyBorder="1" applyAlignment="1">
      <alignment horizontal="right" wrapText="1"/>
    </xf>
    <xf numFmtId="49" fontId="16" fillId="0" borderId="2" xfId="0" applyNumberFormat="1" applyFont="1" applyBorder="1" applyAlignment="1">
      <alignment horizontal="right" wrapText="1"/>
    </xf>
    <xf numFmtId="49" fontId="16" fillId="4" borderId="2" xfId="0" applyNumberFormat="1" applyFont="1" applyFill="1" applyBorder="1" applyAlignment="1">
      <alignment horizontal="right" wrapText="1"/>
    </xf>
    <xf numFmtId="0" fontId="16" fillId="6" borderId="9" xfId="0" applyFont="1" applyFill="1" applyBorder="1" applyAlignment="1">
      <alignment horizontal="left" vertical="center" wrapText="1"/>
    </xf>
    <xf numFmtId="49" fontId="16" fillId="3" borderId="2" xfId="0" applyNumberFormat="1" applyFont="1" applyFill="1" applyBorder="1" applyAlignment="1">
      <alignment horizontal="right" wrapText="1"/>
    </xf>
    <xf numFmtId="4" fontId="16" fillId="3" borderId="2" xfId="0" applyNumberFormat="1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right" wrapText="1"/>
    </xf>
    <xf numFmtId="4" fontId="17" fillId="0" borderId="2" xfId="0" applyNumberFormat="1" applyFont="1" applyBorder="1" applyAlignment="1">
      <alignment horizontal="right" wrapText="1"/>
    </xf>
    <xf numFmtId="49" fontId="16" fillId="2" borderId="2" xfId="0" applyNumberFormat="1" applyFont="1" applyFill="1" applyBorder="1" applyAlignment="1">
      <alignment horizontal="right" wrapText="1"/>
    </xf>
    <xf numFmtId="49" fontId="17" fillId="4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right" wrapText="1"/>
    </xf>
    <xf numFmtId="49" fontId="16" fillId="0" borderId="2" xfId="0" applyNumberFormat="1" applyFont="1" applyFill="1" applyBorder="1" applyAlignment="1">
      <alignment horizontal="right" wrapText="1"/>
    </xf>
    <xf numFmtId="4" fontId="16" fillId="0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left" wrapText="1"/>
    </xf>
    <xf numFmtId="4" fontId="17" fillId="2" borderId="2" xfId="0" applyNumberFormat="1" applyFont="1" applyFill="1" applyBorder="1" applyAlignment="1">
      <alignment horizontal="right" wrapText="1"/>
    </xf>
    <xf numFmtId="0" fontId="16" fillId="4" borderId="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right" wrapText="1"/>
    </xf>
    <xf numFmtId="4" fontId="1" fillId="0" borderId="2" xfId="0" applyNumberFormat="1" applyFont="1" applyBorder="1"/>
    <xf numFmtId="4" fontId="19" fillId="0" borderId="2" xfId="0" applyNumberFormat="1" applyFont="1" applyBorder="1" applyAlignment="1">
      <alignment horizontal="right" wrapText="1"/>
    </xf>
    <xf numFmtId="4" fontId="17" fillId="4" borderId="2" xfId="0" applyNumberFormat="1" applyFont="1" applyFill="1" applyBorder="1" applyAlignment="1">
      <alignment horizontal="right" wrapText="1"/>
    </xf>
    <xf numFmtId="4" fontId="18" fillId="0" borderId="2" xfId="0" applyNumberFormat="1" applyFont="1" applyBorder="1" applyAlignment="1">
      <alignment horizontal="right" wrapText="1"/>
    </xf>
    <xf numFmtId="49" fontId="17" fillId="0" borderId="2" xfId="0" applyNumberFormat="1" applyFont="1" applyFill="1" applyBorder="1" applyAlignment="1">
      <alignment horizontal="right" wrapText="1"/>
    </xf>
    <xf numFmtId="4" fontId="17" fillId="0" borderId="2" xfId="0" applyNumberFormat="1" applyFont="1" applyFill="1" applyBorder="1" applyAlignment="1">
      <alignment horizontal="right" wrapText="1"/>
    </xf>
    <xf numFmtId="4" fontId="16" fillId="4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left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wrapText="1"/>
    </xf>
    <xf numFmtId="0" fontId="17" fillId="4" borderId="2" xfId="0" applyNumberFormat="1" applyFont="1" applyFill="1" applyBorder="1" applyAlignment="1">
      <alignment horizontal="right" wrapText="1"/>
    </xf>
    <xf numFmtId="49" fontId="18" fillId="4" borderId="2" xfId="0" applyNumberFormat="1" applyFont="1" applyFill="1" applyBorder="1" applyAlignment="1">
      <alignment horizontal="right" wrapText="1"/>
    </xf>
    <xf numFmtId="0" fontId="17" fillId="4" borderId="2" xfId="0" applyFont="1" applyFill="1" applyBorder="1" applyAlignment="1">
      <alignment horizontal="center" wrapText="1"/>
    </xf>
    <xf numFmtId="4" fontId="19" fillId="4" borderId="2" xfId="0" applyNumberFormat="1" applyFont="1" applyFill="1" applyBorder="1" applyAlignment="1">
      <alignment wrapText="1"/>
    </xf>
    <xf numFmtId="0" fontId="16" fillId="4" borderId="2" xfId="0" applyFont="1" applyFill="1" applyBorder="1" applyAlignment="1">
      <alignment horizontal="center" wrapText="1"/>
    </xf>
    <xf numFmtId="4" fontId="18" fillId="4" borderId="2" xfId="0" applyNumberFormat="1" applyFont="1" applyFill="1" applyBorder="1" applyAlignment="1">
      <alignment wrapText="1"/>
    </xf>
    <xf numFmtId="0" fontId="16" fillId="4" borderId="2" xfId="0" applyNumberFormat="1" applyFont="1" applyFill="1" applyBorder="1" applyAlignment="1">
      <alignment horizontal="center" wrapText="1"/>
    </xf>
    <xf numFmtId="3" fontId="16" fillId="4" borderId="2" xfId="0" applyNumberFormat="1" applyFont="1" applyFill="1" applyBorder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25" fillId="0" borderId="11" xfId="0" applyFont="1" applyBorder="1" applyAlignment="1">
      <alignment horizontal="center" wrapText="1"/>
    </xf>
    <xf numFmtId="4" fontId="25" fillId="0" borderId="11" xfId="0" applyNumberFormat="1" applyFont="1" applyBorder="1" applyAlignment="1">
      <alignment horizontal="center" wrapText="1"/>
    </xf>
    <xf numFmtId="0" fontId="25" fillId="0" borderId="11" xfId="0" applyNumberFormat="1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4" fontId="26" fillId="0" borderId="11" xfId="0" applyNumberFormat="1" applyFont="1" applyBorder="1" applyAlignment="1">
      <alignment horizontal="center" wrapText="1"/>
    </xf>
    <xf numFmtId="0" fontId="24" fillId="0" borderId="0" xfId="0" applyFont="1"/>
    <xf numFmtId="49" fontId="11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left" vertical="center" wrapText="1"/>
    </xf>
    <xf numFmtId="49" fontId="15" fillId="4" borderId="2" xfId="0" applyNumberFormat="1" applyFont="1" applyFill="1" applyBorder="1" applyAlignment="1">
      <alignment horizontal="center" vertical="center" wrapText="1"/>
    </xf>
    <xf numFmtId="49" fontId="15" fillId="4" borderId="2" xfId="0" applyNumberFormat="1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center" vertical="center"/>
    </xf>
    <xf numFmtId="0" fontId="16" fillId="5" borderId="2" xfId="0" applyFont="1" applyFill="1" applyBorder="1" applyAlignment="1">
      <alignment horizontal="left" wrapText="1"/>
    </xf>
    <xf numFmtId="0" fontId="16" fillId="5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vertical="center" wrapText="1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49" fontId="16" fillId="6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Border="1"/>
    <xf numFmtId="0" fontId="16" fillId="6" borderId="2" xfId="0" applyFont="1" applyFill="1" applyBorder="1" applyAlignment="1">
      <alignment horizontal="left" wrapText="1"/>
    </xf>
    <xf numFmtId="49" fontId="16" fillId="6" borderId="2" xfId="0" applyNumberFormat="1" applyFont="1" applyFill="1" applyBorder="1" applyAlignment="1">
      <alignment horizontal="center" wrapText="1"/>
    </xf>
    <xf numFmtId="0" fontId="16" fillId="6" borderId="2" xfId="0" applyFont="1" applyFill="1" applyBorder="1" applyAlignment="1">
      <alignment wrapText="1"/>
    </xf>
    <xf numFmtId="0" fontId="16" fillId="4" borderId="2" xfId="0" applyFont="1" applyFill="1" applyBorder="1" applyAlignment="1">
      <alignment wrapText="1"/>
    </xf>
    <xf numFmtId="49" fontId="17" fillId="4" borderId="2" xfId="0" applyNumberFormat="1" applyFont="1" applyFill="1" applyBorder="1" applyAlignment="1">
      <alignment horizontal="center" vertical="center" wrapText="1"/>
    </xf>
    <xf numFmtId="0" fontId="12" fillId="4" borderId="2" xfId="1" applyNumberFormat="1" applyFont="1" applyFill="1" applyBorder="1" applyProtection="1">
      <alignment horizontal="left" vertical="top" wrapText="1"/>
    </xf>
    <xf numFmtId="0" fontId="12" fillId="4" borderId="2" xfId="1" applyNumberFormat="1" applyFont="1" applyFill="1" applyBorder="1" applyAlignment="1" applyProtection="1">
      <alignment vertical="top" wrapText="1"/>
    </xf>
    <xf numFmtId="0" fontId="14" fillId="4" borderId="2" xfId="1" applyNumberFormat="1" applyFont="1" applyFill="1" applyBorder="1" applyProtection="1">
      <alignment horizontal="left" vertical="top" wrapText="1"/>
    </xf>
    <xf numFmtId="0" fontId="12" fillId="4" borderId="2" xfId="1" applyNumberFormat="1" applyFont="1" applyFill="1" applyBorder="1" applyAlignment="1" applyProtection="1">
      <alignment horizontal="left" vertical="top" wrapText="1"/>
    </xf>
    <xf numFmtId="0" fontId="18" fillId="4" borderId="2" xfId="0" applyFont="1" applyFill="1" applyBorder="1"/>
    <xf numFmtId="0" fontId="14" fillId="4" borderId="2" xfId="1" applyNumberFormat="1" applyFont="1" applyFill="1" applyBorder="1" applyAlignment="1" applyProtection="1">
      <alignment horizontal="left" vertical="top" wrapText="1"/>
    </xf>
    <xf numFmtId="0" fontId="13" fillId="4" borderId="2" xfId="1" applyNumberFormat="1" applyFont="1" applyFill="1" applyBorder="1" applyProtection="1">
      <alignment horizontal="left" vertical="top" wrapText="1"/>
    </xf>
    <xf numFmtId="4" fontId="25" fillId="0" borderId="12" xfId="0" applyNumberFormat="1" applyFont="1" applyBorder="1" applyAlignment="1">
      <alignment horizontal="center" wrapText="1"/>
    </xf>
    <xf numFmtId="4" fontId="0" fillId="0" borderId="0" xfId="0" applyNumberFormat="1"/>
    <xf numFmtId="49" fontId="27" fillId="0" borderId="2" xfId="0" applyNumberFormat="1" applyFont="1" applyBorder="1" applyAlignment="1">
      <alignment horizontal="right" wrapText="1"/>
    </xf>
    <xf numFmtId="4" fontId="27" fillId="0" borderId="2" xfId="0" applyNumberFormat="1" applyFont="1" applyBorder="1" applyAlignment="1">
      <alignment horizontal="right" wrapText="1"/>
    </xf>
    <xf numFmtId="4" fontId="20" fillId="0" borderId="2" xfId="0" applyNumberFormat="1" applyFont="1" applyBorder="1" applyAlignment="1">
      <alignment horizontal="right" wrapText="1"/>
    </xf>
    <xf numFmtId="0" fontId="16" fillId="4" borderId="5" xfId="0" applyFont="1" applyFill="1" applyBorder="1" applyAlignment="1">
      <alignment horizontal="right" wrapText="1"/>
    </xf>
    <xf numFmtId="0" fontId="28" fillId="0" borderId="0" xfId="0" applyFont="1"/>
    <xf numFmtId="0" fontId="28" fillId="0" borderId="0" xfId="0" applyFont="1" applyAlignment="1">
      <alignment wrapText="1"/>
    </xf>
    <xf numFmtId="0" fontId="29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wrapText="1"/>
    </xf>
    <xf numFmtId="0" fontId="30" fillId="0" borderId="2" xfId="0" applyFont="1" applyBorder="1" applyAlignment="1">
      <alignment horizontal="center" wrapText="1"/>
    </xf>
    <xf numFmtId="0" fontId="3" fillId="0" borderId="2" xfId="0" applyFont="1" applyBorder="1"/>
    <xf numFmtId="4" fontId="3" fillId="0" borderId="2" xfId="0" applyNumberFormat="1" applyFont="1" applyBorder="1"/>
    <xf numFmtId="0" fontId="12" fillId="4" borderId="2" xfId="1" applyNumberFormat="1" applyFont="1" applyFill="1" applyBorder="1" applyAlignment="1" applyProtection="1">
      <alignment horizontal="center" wrapText="1"/>
    </xf>
    <xf numFmtId="0" fontId="16" fillId="6" borderId="2" xfId="0" applyFont="1" applyFill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2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8" fillId="0" borderId="0" xfId="0" applyFont="1" applyAlignment="1">
      <alignment horizontal="right" wrapText="1"/>
    </xf>
    <xf numFmtId="0" fontId="20" fillId="0" borderId="0" xfId="0" applyFont="1" applyAlignment="1"/>
    <xf numFmtId="0" fontId="17" fillId="4" borderId="4" xfId="0" applyFont="1" applyFill="1" applyBorder="1" applyAlignment="1">
      <alignment horizontal="right" wrapText="1"/>
    </xf>
    <xf numFmtId="0" fontId="17" fillId="4" borderId="5" xfId="0" applyFont="1" applyFill="1" applyBorder="1" applyAlignment="1">
      <alignment horizontal="right" wrapText="1"/>
    </xf>
    <xf numFmtId="49" fontId="17" fillId="4" borderId="4" xfId="0" applyNumberFormat="1" applyFont="1" applyFill="1" applyBorder="1" applyAlignment="1">
      <alignment horizontal="right" wrapText="1"/>
    </xf>
    <xf numFmtId="0" fontId="19" fillId="4" borderId="5" xfId="0" applyFont="1" applyFill="1" applyBorder="1" applyAlignment="1">
      <alignment horizontal="right" wrapText="1"/>
    </xf>
    <xf numFmtId="0" fontId="4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</cellXfs>
  <cellStyles count="5">
    <cellStyle name="st24" xfId="2"/>
    <cellStyle name="xl23" xfId="3"/>
    <cellStyle name="xl24" xfId="4"/>
    <cellStyle name="xl34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K211"/>
  <sheetViews>
    <sheetView topLeftCell="A13" workbookViewId="0">
      <selection activeCell="H52" sqref="H52"/>
    </sheetView>
  </sheetViews>
  <sheetFormatPr defaultColWidth="8.85546875" defaultRowHeight="14.25"/>
  <cols>
    <col min="1" max="1" width="48.42578125" style="6" customWidth="1"/>
    <col min="2" max="2" width="8" style="1" customWidth="1"/>
    <col min="3" max="3" width="8.28515625" style="1" customWidth="1"/>
    <col min="4" max="4" width="12.7109375" style="1" customWidth="1"/>
    <col min="5" max="6" width="9.7109375" style="1" customWidth="1"/>
    <col min="7" max="7" width="16" style="1" customWidth="1"/>
    <col min="8" max="8" width="17.28515625" style="1" customWidth="1"/>
    <col min="9" max="9" width="14.42578125" style="1" customWidth="1"/>
    <col min="10" max="10" width="8.85546875" style="1"/>
    <col min="11" max="11" width="19.7109375" style="1" customWidth="1"/>
    <col min="12" max="16384" width="8.85546875" style="1"/>
  </cols>
  <sheetData>
    <row r="1" spans="1:11">
      <c r="C1" s="116" t="s">
        <v>351</v>
      </c>
      <c r="D1" s="116"/>
      <c r="E1" s="116"/>
      <c r="F1" s="116"/>
      <c r="G1" s="116"/>
      <c r="H1" s="117"/>
      <c r="I1" s="117"/>
    </row>
    <row r="2" spans="1:11">
      <c r="C2" s="116"/>
      <c r="D2" s="116"/>
      <c r="E2" s="116"/>
      <c r="F2" s="116"/>
      <c r="G2" s="116"/>
      <c r="H2" s="117"/>
      <c r="I2" s="117"/>
    </row>
    <row r="3" spans="1:11" ht="31.9" customHeight="1">
      <c r="A3" s="2"/>
      <c r="B3" s="3"/>
      <c r="C3" s="116"/>
      <c r="D3" s="116"/>
      <c r="E3" s="116"/>
      <c r="F3" s="116"/>
      <c r="G3" s="116"/>
      <c r="H3" s="117"/>
      <c r="I3" s="117"/>
    </row>
    <row r="4" spans="1:11" ht="15" thickBot="1">
      <c r="A4" s="119" t="s">
        <v>103</v>
      </c>
      <c r="B4" s="119"/>
      <c r="C4" s="119"/>
      <c r="D4" s="119"/>
      <c r="E4" s="119"/>
      <c r="F4" s="119"/>
      <c r="G4" s="119"/>
    </row>
    <row r="5" spans="1:11" ht="15" thickBot="1">
      <c r="A5" s="120"/>
      <c r="B5" s="120" t="s">
        <v>1</v>
      </c>
      <c r="C5" s="120" t="s">
        <v>159</v>
      </c>
      <c r="D5" s="120" t="s">
        <v>96</v>
      </c>
      <c r="E5" s="120" t="s">
        <v>2</v>
      </c>
      <c r="F5" s="121" t="s">
        <v>122</v>
      </c>
      <c r="G5" s="121" t="s">
        <v>101</v>
      </c>
      <c r="H5" s="118" t="s">
        <v>253</v>
      </c>
      <c r="I5" s="118" t="s">
        <v>252</v>
      </c>
    </row>
    <row r="6" spans="1:11" s="5" customFormat="1" ht="14.45" customHeight="1" thickBot="1">
      <c r="A6" s="120"/>
      <c r="B6" s="120"/>
      <c r="C6" s="120"/>
      <c r="D6" s="120"/>
      <c r="E6" s="120"/>
      <c r="F6" s="122"/>
      <c r="G6" s="122"/>
      <c r="H6" s="118"/>
      <c r="I6" s="118"/>
    </row>
    <row r="7" spans="1:11" ht="15" thickBot="1">
      <c r="A7" s="67" t="s">
        <v>160</v>
      </c>
      <c r="B7" s="67" t="s">
        <v>161</v>
      </c>
      <c r="C7" s="67" t="s">
        <v>162</v>
      </c>
      <c r="D7" s="67" t="s">
        <v>163</v>
      </c>
      <c r="E7" s="67" t="s">
        <v>164</v>
      </c>
      <c r="F7" s="11">
        <v>6</v>
      </c>
      <c r="G7" s="10">
        <v>7</v>
      </c>
      <c r="H7" s="41"/>
      <c r="I7" s="41"/>
    </row>
    <row r="8" spans="1:11" ht="26.25" thickBot="1">
      <c r="A8" s="68" t="s">
        <v>3</v>
      </c>
      <c r="B8" s="69" t="s">
        <v>92</v>
      </c>
      <c r="C8" s="69"/>
      <c r="D8" s="70"/>
      <c r="E8" s="69"/>
      <c r="F8" s="40"/>
      <c r="G8" s="38">
        <f>G9+G57+G67+G78+G103+G167+G172+G178+G190</f>
        <v>16973536.550000001</v>
      </c>
      <c r="H8" s="42">
        <f>H9+H57+H67+H103+H167+H178</f>
        <v>83181.974000000206</v>
      </c>
      <c r="I8" s="42">
        <f>G8+H8</f>
        <v>17056718.524</v>
      </c>
      <c r="K8" s="4"/>
    </row>
    <row r="9" spans="1:11" ht="15" thickBot="1">
      <c r="A9" s="71" t="s">
        <v>4</v>
      </c>
      <c r="B9" s="72" t="s">
        <v>92</v>
      </c>
      <c r="C9" s="72" t="s">
        <v>5</v>
      </c>
      <c r="D9" s="68"/>
      <c r="E9" s="72"/>
      <c r="F9" s="18"/>
      <c r="G9" s="19">
        <f>G10+G16+G41+G47</f>
        <v>5922998</v>
      </c>
      <c r="H9" s="42">
        <f>H16+H47</f>
        <v>58541.664000000164</v>
      </c>
      <c r="I9" s="42">
        <f>I10+I16+I41+I47</f>
        <v>5981539.6640000008</v>
      </c>
    </row>
    <row r="10" spans="1:11" ht="51.75" thickBot="1">
      <c r="A10" s="73" t="s">
        <v>6</v>
      </c>
      <c r="B10" s="74" t="s">
        <v>92</v>
      </c>
      <c r="C10" s="74" t="s">
        <v>7</v>
      </c>
      <c r="D10" s="75"/>
      <c r="E10" s="74"/>
      <c r="F10" s="34"/>
      <c r="G10" s="43">
        <f t="shared" ref="G10:G14" si="0">G11</f>
        <v>126000</v>
      </c>
      <c r="H10" s="42"/>
      <c r="I10" s="43">
        <f>I11</f>
        <v>126000</v>
      </c>
    </row>
    <row r="11" spans="1:11" ht="51.75" thickBot="1">
      <c r="A11" s="76" t="s">
        <v>121</v>
      </c>
      <c r="B11" s="77" t="s">
        <v>92</v>
      </c>
      <c r="C11" s="77" t="s">
        <v>7</v>
      </c>
      <c r="D11" s="78" t="s">
        <v>8</v>
      </c>
      <c r="E11" s="77"/>
      <c r="F11" s="23"/>
      <c r="G11" s="24">
        <f t="shared" si="0"/>
        <v>126000</v>
      </c>
      <c r="H11" s="44"/>
      <c r="I11" s="24">
        <f>I12</f>
        <v>126000</v>
      </c>
    </row>
    <row r="12" spans="1:11" ht="51.75" thickBot="1">
      <c r="A12" s="76" t="s">
        <v>9</v>
      </c>
      <c r="B12" s="77" t="s">
        <v>93</v>
      </c>
      <c r="C12" s="77" t="s">
        <v>7</v>
      </c>
      <c r="D12" s="79" t="s">
        <v>10</v>
      </c>
      <c r="E12" s="77"/>
      <c r="F12" s="23"/>
      <c r="G12" s="24">
        <f t="shared" si="0"/>
        <v>126000</v>
      </c>
      <c r="H12" s="44"/>
      <c r="I12" s="24">
        <f>I13</f>
        <v>126000</v>
      </c>
    </row>
    <row r="13" spans="1:11" ht="26.25" thickBot="1">
      <c r="A13" s="76" t="s">
        <v>11</v>
      </c>
      <c r="B13" s="77" t="s">
        <v>92</v>
      </c>
      <c r="C13" s="77" t="s">
        <v>7</v>
      </c>
      <c r="D13" s="79" t="s">
        <v>12</v>
      </c>
      <c r="E13" s="77"/>
      <c r="F13" s="25"/>
      <c r="G13" s="24">
        <f t="shared" si="0"/>
        <v>126000</v>
      </c>
      <c r="H13" s="44"/>
      <c r="I13" s="44">
        <f>I14</f>
        <v>126000</v>
      </c>
    </row>
    <row r="14" spans="1:11" ht="64.5" thickBot="1">
      <c r="A14" s="80" t="s">
        <v>18</v>
      </c>
      <c r="B14" s="77" t="s">
        <v>92</v>
      </c>
      <c r="C14" s="77" t="s">
        <v>7</v>
      </c>
      <c r="D14" s="79" t="s">
        <v>12</v>
      </c>
      <c r="E14" s="77" t="s">
        <v>165</v>
      </c>
      <c r="F14" s="25"/>
      <c r="G14" s="24">
        <f t="shared" si="0"/>
        <v>126000</v>
      </c>
      <c r="H14" s="44"/>
      <c r="I14" s="44">
        <f>I15</f>
        <v>126000</v>
      </c>
    </row>
    <row r="15" spans="1:11" s="8" customFormat="1" ht="26.25" thickBot="1">
      <c r="A15" s="81" t="s">
        <v>19</v>
      </c>
      <c r="B15" s="77" t="s">
        <v>92</v>
      </c>
      <c r="C15" s="77" t="s">
        <v>7</v>
      </c>
      <c r="D15" s="79" t="s">
        <v>12</v>
      </c>
      <c r="E15" s="77" t="s">
        <v>166</v>
      </c>
      <c r="F15" s="25" t="s">
        <v>123</v>
      </c>
      <c r="G15" s="24">
        <v>126000</v>
      </c>
      <c r="H15" s="44"/>
      <c r="I15" s="44">
        <f>G15</f>
        <v>126000</v>
      </c>
    </row>
    <row r="16" spans="1:11" ht="51.75" thickBot="1">
      <c r="A16" s="73" t="s">
        <v>14</v>
      </c>
      <c r="B16" s="74" t="s">
        <v>92</v>
      </c>
      <c r="C16" s="74" t="s">
        <v>15</v>
      </c>
      <c r="D16" s="74"/>
      <c r="E16" s="74"/>
      <c r="F16" s="33"/>
      <c r="G16" s="43">
        <f t="shared" ref="G16:I17" si="1">G17</f>
        <v>5444045</v>
      </c>
      <c r="H16" s="42">
        <f t="shared" si="1"/>
        <v>55787.974000000162</v>
      </c>
      <c r="I16" s="42">
        <f t="shared" si="1"/>
        <v>5499832.9740000004</v>
      </c>
    </row>
    <row r="17" spans="1:9" ht="51.75" thickBot="1">
      <c r="A17" s="76" t="s">
        <v>121</v>
      </c>
      <c r="B17" s="77" t="s">
        <v>92</v>
      </c>
      <c r="C17" s="77" t="s">
        <v>15</v>
      </c>
      <c r="D17" s="79" t="s">
        <v>8</v>
      </c>
      <c r="E17" s="77"/>
      <c r="F17" s="25"/>
      <c r="G17" s="24">
        <f t="shared" si="1"/>
        <v>5444045</v>
      </c>
      <c r="H17" s="44">
        <f t="shared" si="1"/>
        <v>55787.974000000162</v>
      </c>
      <c r="I17" s="44">
        <f t="shared" si="1"/>
        <v>5499832.9740000004</v>
      </c>
    </row>
    <row r="18" spans="1:9" ht="51.75" thickBot="1">
      <c r="A18" s="76" t="s">
        <v>9</v>
      </c>
      <c r="B18" s="77" t="s">
        <v>92</v>
      </c>
      <c r="C18" s="77" t="s">
        <v>15</v>
      </c>
      <c r="D18" s="79" t="s">
        <v>10</v>
      </c>
      <c r="E18" s="77"/>
      <c r="F18" s="25"/>
      <c r="G18" s="24">
        <f>G19+G36</f>
        <v>5444045</v>
      </c>
      <c r="H18" s="44">
        <f>H19+H37</f>
        <v>55787.974000000162</v>
      </c>
      <c r="I18" s="44">
        <f>G18+H18</f>
        <v>5499832.9740000004</v>
      </c>
    </row>
    <row r="19" spans="1:9" ht="15" thickBot="1">
      <c r="A19" s="81" t="s">
        <v>16</v>
      </c>
      <c r="B19" s="77" t="s">
        <v>92</v>
      </c>
      <c r="C19" s="77" t="s">
        <v>15</v>
      </c>
      <c r="D19" s="77" t="s">
        <v>17</v>
      </c>
      <c r="E19" s="77" t="s">
        <v>167</v>
      </c>
      <c r="F19" s="25"/>
      <c r="G19" s="24">
        <f>G20+G25+G27</f>
        <v>4841005</v>
      </c>
      <c r="H19" s="44">
        <f>H20+H25+H27</f>
        <v>-633097.14999999991</v>
      </c>
      <c r="I19" s="44">
        <f>H19+G19</f>
        <v>4207907.8499999996</v>
      </c>
    </row>
    <row r="20" spans="1:9" ht="26.25" thickBot="1">
      <c r="A20" s="85" t="s">
        <v>13</v>
      </c>
      <c r="B20" s="84" t="s">
        <v>92</v>
      </c>
      <c r="C20" s="84" t="s">
        <v>15</v>
      </c>
      <c r="D20" s="84" t="s">
        <v>17</v>
      </c>
      <c r="E20" s="84" t="s">
        <v>175</v>
      </c>
      <c r="F20" s="25"/>
      <c r="G20" s="24">
        <v>2405500</v>
      </c>
      <c r="H20" s="44">
        <f>H21+H22+H24</f>
        <v>-336250.43999999994</v>
      </c>
      <c r="I20" s="44">
        <f>G20+H20</f>
        <v>2069249.56</v>
      </c>
    </row>
    <row r="21" spans="1:9" ht="26.25" thickBot="1">
      <c r="A21" s="85" t="s">
        <v>20</v>
      </c>
      <c r="B21" s="84" t="s">
        <v>92</v>
      </c>
      <c r="C21" s="84" t="s">
        <v>15</v>
      </c>
      <c r="D21" s="84" t="s">
        <v>17</v>
      </c>
      <c r="E21" s="84" t="s">
        <v>137</v>
      </c>
      <c r="F21" s="25" t="s">
        <v>123</v>
      </c>
      <c r="G21" s="24">
        <v>945000</v>
      </c>
      <c r="H21" s="44">
        <f>I21-G21</f>
        <v>-341350.68999999994</v>
      </c>
      <c r="I21" s="44">
        <v>603649.31000000006</v>
      </c>
    </row>
    <row r="22" spans="1:9" ht="26.25" thickBot="1">
      <c r="A22" s="85" t="s">
        <v>20</v>
      </c>
      <c r="B22" s="84" t="s">
        <v>92</v>
      </c>
      <c r="C22" s="84" t="s">
        <v>15</v>
      </c>
      <c r="D22" s="84" t="s">
        <v>17</v>
      </c>
      <c r="E22" s="84" t="s">
        <v>137</v>
      </c>
      <c r="F22" s="25" t="s">
        <v>124</v>
      </c>
      <c r="G22" s="24">
        <v>5000</v>
      </c>
      <c r="H22" s="44">
        <v>-4899.75</v>
      </c>
      <c r="I22" s="44">
        <f>G22+H22</f>
        <v>100.25</v>
      </c>
    </row>
    <row r="23" spans="1:9" ht="26.25" thickBot="1">
      <c r="A23" s="85" t="s">
        <v>20</v>
      </c>
      <c r="B23" s="84" t="s">
        <v>92</v>
      </c>
      <c r="C23" s="84" t="s">
        <v>15</v>
      </c>
      <c r="D23" s="84" t="s">
        <v>17</v>
      </c>
      <c r="E23" s="84" t="s">
        <v>137</v>
      </c>
      <c r="F23" s="25" t="s">
        <v>125</v>
      </c>
      <c r="G23" s="24">
        <v>1355500</v>
      </c>
      <c r="H23" s="44"/>
      <c r="I23" s="44">
        <f>G23+H23</f>
        <v>1355500</v>
      </c>
    </row>
    <row r="24" spans="1:9" ht="15" thickBot="1">
      <c r="A24" s="85" t="s">
        <v>350</v>
      </c>
      <c r="B24" s="84" t="s">
        <v>92</v>
      </c>
      <c r="C24" s="84" t="s">
        <v>15</v>
      </c>
      <c r="D24" s="84" t="s">
        <v>17</v>
      </c>
      <c r="E24" s="84" t="s">
        <v>137</v>
      </c>
      <c r="F24" s="25"/>
      <c r="G24" s="24">
        <v>100000</v>
      </c>
      <c r="H24" s="44">
        <v>10000</v>
      </c>
      <c r="I24" s="44">
        <f>H24+G24</f>
        <v>110000</v>
      </c>
    </row>
    <row r="25" spans="1:9" ht="15" thickBot="1">
      <c r="A25" s="86" t="s">
        <v>22</v>
      </c>
      <c r="B25" s="84" t="s">
        <v>92</v>
      </c>
      <c r="C25" s="84" t="s">
        <v>15</v>
      </c>
      <c r="D25" s="84" t="s">
        <v>17</v>
      </c>
      <c r="E25" s="84" t="s">
        <v>176</v>
      </c>
      <c r="F25" s="25"/>
      <c r="G25" s="24">
        <f>G26</f>
        <v>5000</v>
      </c>
      <c r="H25" s="44">
        <f>H26</f>
        <v>-4000</v>
      </c>
      <c r="I25" s="44">
        <f>I26</f>
        <v>1000</v>
      </c>
    </row>
    <row r="26" spans="1:9" ht="15" thickBot="1">
      <c r="A26" s="85" t="s">
        <v>177</v>
      </c>
      <c r="B26" s="84" t="s">
        <v>92</v>
      </c>
      <c r="C26" s="84" t="s">
        <v>15</v>
      </c>
      <c r="D26" s="84" t="s">
        <v>17</v>
      </c>
      <c r="E26" s="87" t="s">
        <v>178</v>
      </c>
      <c r="F26" s="88" t="s">
        <v>123</v>
      </c>
      <c r="G26" s="24">
        <v>5000</v>
      </c>
      <c r="H26" s="44">
        <f>I26-G26</f>
        <v>-4000</v>
      </c>
      <c r="I26" s="44">
        <v>1000</v>
      </c>
    </row>
    <row r="27" spans="1:9" s="9" customFormat="1" ht="64.5" thickBot="1">
      <c r="A27" s="80" t="s">
        <v>18</v>
      </c>
      <c r="B27" s="77" t="s">
        <v>92</v>
      </c>
      <c r="C27" s="77" t="s">
        <v>15</v>
      </c>
      <c r="D27" s="77" t="s">
        <v>17</v>
      </c>
      <c r="E27" s="77" t="s">
        <v>165</v>
      </c>
      <c r="F27" s="103"/>
      <c r="G27" s="104">
        <f>G28+G32</f>
        <v>2430505</v>
      </c>
      <c r="H27" s="105">
        <f>H28+H32</f>
        <v>-292846.70999999996</v>
      </c>
      <c r="I27" s="105">
        <f>I28+I32</f>
        <v>2137658.29</v>
      </c>
    </row>
    <row r="28" spans="1:9" ht="64.5" thickBot="1">
      <c r="A28" s="82" t="s">
        <v>18</v>
      </c>
      <c r="B28" s="83" t="s">
        <v>92</v>
      </c>
      <c r="C28" s="83" t="s">
        <v>168</v>
      </c>
      <c r="D28" s="83" t="s">
        <v>169</v>
      </c>
      <c r="E28" s="83" t="s">
        <v>165</v>
      </c>
      <c r="F28" s="25"/>
      <c r="G28" s="24">
        <f>G29</f>
        <v>904661</v>
      </c>
      <c r="H28" s="44">
        <f>H29</f>
        <v>-489956.24</v>
      </c>
      <c r="I28" s="44">
        <f>I29</f>
        <v>414704.76</v>
      </c>
    </row>
    <row r="29" spans="1:9" s="8" customFormat="1" ht="26.25" thickBot="1">
      <c r="A29" s="82" t="s">
        <v>19</v>
      </c>
      <c r="B29" s="83" t="s">
        <v>92</v>
      </c>
      <c r="C29" s="83" t="s">
        <v>168</v>
      </c>
      <c r="D29" s="83" t="s">
        <v>169</v>
      </c>
      <c r="E29" s="83" t="s">
        <v>166</v>
      </c>
      <c r="F29" s="25"/>
      <c r="G29" s="24">
        <f>G30+G31</f>
        <v>904661</v>
      </c>
      <c r="H29" s="44">
        <f>H30+H31</f>
        <v>-489956.24</v>
      </c>
      <c r="I29" s="44">
        <f>I30+I31</f>
        <v>414704.76</v>
      </c>
    </row>
    <row r="30" spans="1:9" s="8" customFormat="1" ht="26.25" thickBot="1">
      <c r="A30" s="82" t="s">
        <v>170</v>
      </c>
      <c r="B30" s="83" t="s">
        <v>92</v>
      </c>
      <c r="C30" s="83" t="s">
        <v>168</v>
      </c>
      <c r="D30" s="83" t="s">
        <v>169</v>
      </c>
      <c r="E30" s="83" t="s">
        <v>171</v>
      </c>
      <c r="F30" s="25" t="s">
        <v>123</v>
      </c>
      <c r="G30" s="24">
        <v>694824</v>
      </c>
      <c r="H30" s="44">
        <f>I30-G30</f>
        <v>-376295</v>
      </c>
      <c r="I30" s="44">
        <v>318529</v>
      </c>
    </row>
    <row r="31" spans="1:9" s="8" customFormat="1" ht="51.75" thickBot="1">
      <c r="A31" s="82" t="s">
        <v>172</v>
      </c>
      <c r="B31" s="83" t="s">
        <v>92</v>
      </c>
      <c r="C31" s="83" t="s">
        <v>168</v>
      </c>
      <c r="D31" s="83" t="s">
        <v>169</v>
      </c>
      <c r="E31" s="83" t="s">
        <v>173</v>
      </c>
      <c r="F31" s="25" t="s">
        <v>123</v>
      </c>
      <c r="G31" s="24">
        <v>209837</v>
      </c>
      <c r="H31" s="44">
        <f>I31-G31</f>
        <v>-113661.24</v>
      </c>
      <c r="I31" s="44">
        <v>96175.76</v>
      </c>
    </row>
    <row r="32" spans="1:9" s="8" customFormat="1" ht="64.5" thickBot="1">
      <c r="A32" s="82" t="s">
        <v>18</v>
      </c>
      <c r="B32" s="84" t="s">
        <v>92</v>
      </c>
      <c r="C32" s="84" t="s">
        <v>168</v>
      </c>
      <c r="D32" s="84" t="s">
        <v>174</v>
      </c>
      <c r="E32" s="84" t="s">
        <v>165</v>
      </c>
      <c r="F32" s="25"/>
      <c r="G32" s="24">
        <f>G33</f>
        <v>1525844</v>
      </c>
      <c r="H32" s="44">
        <f>H33</f>
        <v>197109.53000000003</v>
      </c>
      <c r="I32" s="44">
        <f>I33</f>
        <v>1722953.53</v>
      </c>
    </row>
    <row r="33" spans="1:9" ht="26.25" thickBot="1">
      <c r="A33" s="82" t="s">
        <v>19</v>
      </c>
      <c r="B33" s="83" t="s">
        <v>92</v>
      </c>
      <c r="C33" s="83" t="s">
        <v>168</v>
      </c>
      <c r="D33" s="83" t="s">
        <v>174</v>
      </c>
      <c r="E33" s="83" t="s">
        <v>166</v>
      </c>
      <c r="F33" s="25"/>
      <c r="G33" s="24">
        <f>G34+G35</f>
        <v>1525844</v>
      </c>
      <c r="H33" s="44">
        <f>H34+H35</f>
        <v>197109.53000000003</v>
      </c>
      <c r="I33" s="44">
        <f>I34+I35</f>
        <v>1722953.53</v>
      </c>
    </row>
    <row r="34" spans="1:9" ht="26.25" thickBot="1">
      <c r="A34" s="82" t="s">
        <v>170</v>
      </c>
      <c r="B34" s="83" t="s">
        <v>92</v>
      </c>
      <c r="C34" s="83" t="s">
        <v>168</v>
      </c>
      <c r="D34" s="83" t="s">
        <v>174</v>
      </c>
      <c r="E34" s="83" t="s">
        <v>171</v>
      </c>
      <c r="F34" s="25" t="s">
        <v>123</v>
      </c>
      <c r="G34" s="24">
        <v>1171923</v>
      </c>
      <c r="H34" s="44">
        <f>I34-G34</f>
        <v>151390</v>
      </c>
      <c r="I34" s="44">
        <v>1323313</v>
      </c>
    </row>
    <row r="35" spans="1:9" ht="51.75" thickBot="1">
      <c r="A35" s="82" t="s">
        <v>172</v>
      </c>
      <c r="B35" s="83" t="s">
        <v>92</v>
      </c>
      <c r="C35" s="83" t="s">
        <v>168</v>
      </c>
      <c r="D35" s="83" t="s">
        <v>174</v>
      </c>
      <c r="E35" s="83" t="s">
        <v>173</v>
      </c>
      <c r="F35" s="25" t="s">
        <v>123</v>
      </c>
      <c r="G35" s="24">
        <v>353921</v>
      </c>
      <c r="H35" s="44">
        <f>I35-G35</f>
        <v>45719.530000000028</v>
      </c>
      <c r="I35" s="44">
        <v>399640.53</v>
      </c>
    </row>
    <row r="36" spans="1:9" s="8" customFormat="1" ht="39" thickBot="1">
      <c r="A36" s="89" t="s">
        <v>23</v>
      </c>
      <c r="B36" s="84" t="s">
        <v>92</v>
      </c>
      <c r="C36" s="84" t="s">
        <v>15</v>
      </c>
      <c r="D36" s="84" t="s">
        <v>24</v>
      </c>
      <c r="E36" s="87" t="s">
        <v>167</v>
      </c>
      <c r="F36" s="25"/>
      <c r="G36" s="24">
        <f t="shared" ref="G36:I37" si="2">G37</f>
        <v>603040</v>
      </c>
      <c r="H36" s="44">
        <f t="shared" si="2"/>
        <v>688885.12400000007</v>
      </c>
      <c r="I36" s="44">
        <f t="shared" si="2"/>
        <v>1291925.1240000001</v>
      </c>
    </row>
    <row r="37" spans="1:9" ht="64.5" thickBot="1">
      <c r="A37" s="89" t="s">
        <v>18</v>
      </c>
      <c r="B37" s="84" t="s">
        <v>92</v>
      </c>
      <c r="C37" s="84" t="s">
        <v>15</v>
      </c>
      <c r="D37" s="84" t="s">
        <v>24</v>
      </c>
      <c r="E37" s="87" t="s">
        <v>165</v>
      </c>
      <c r="F37" s="25"/>
      <c r="G37" s="24">
        <f t="shared" si="2"/>
        <v>603040</v>
      </c>
      <c r="H37" s="44">
        <f t="shared" si="2"/>
        <v>688885.12400000007</v>
      </c>
      <c r="I37" s="44">
        <f t="shared" si="2"/>
        <v>1291925.1240000001</v>
      </c>
    </row>
    <row r="38" spans="1:9" s="8" customFormat="1" ht="26.25" thickBot="1">
      <c r="A38" s="85" t="s">
        <v>19</v>
      </c>
      <c r="B38" s="84" t="s">
        <v>92</v>
      </c>
      <c r="C38" s="84" t="s">
        <v>15</v>
      </c>
      <c r="D38" s="84" t="s">
        <v>24</v>
      </c>
      <c r="E38" s="87" t="s">
        <v>166</v>
      </c>
      <c r="F38" s="25"/>
      <c r="G38" s="24">
        <f>G39+G40</f>
        <v>603040</v>
      </c>
      <c r="H38" s="44">
        <f>H39+H40</f>
        <v>688885.12400000007</v>
      </c>
      <c r="I38" s="44">
        <f>I39+I40</f>
        <v>1291925.1240000001</v>
      </c>
    </row>
    <row r="39" spans="1:9" ht="26.25" thickBot="1">
      <c r="A39" s="82" t="s">
        <v>170</v>
      </c>
      <c r="B39" s="84" t="s">
        <v>92</v>
      </c>
      <c r="C39" s="84" t="s">
        <v>15</v>
      </c>
      <c r="D39" s="84" t="s">
        <v>24</v>
      </c>
      <c r="E39" s="87" t="s">
        <v>171</v>
      </c>
      <c r="F39" s="25" t="s">
        <v>123</v>
      </c>
      <c r="G39" s="24">
        <v>463164</v>
      </c>
      <c r="H39" s="44">
        <f>I39-G39</f>
        <v>529098</v>
      </c>
      <c r="I39" s="44">
        <v>992262</v>
      </c>
    </row>
    <row r="40" spans="1:9" ht="51.75" thickBot="1">
      <c r="A40" s="82" t="s">
        <v>172</v>
      </c>
      <c r="B40" s="84" t="s">
        <v>92</v>
      </c>
      <c r="C40" s="84" t="s">
        <v>15</v>
      </c>
      <c r="D40" s="84" t="s">
        <v>24</v>
      </c>
      <c r="E40" s="87" t="s">
        <v>173</v>
      </c>
      <c r="F40" s="25" t="s">
        <v>123</v>
      </c>
      <c r="G40" s="24">
        <v>139876</v>
      </c>
      <c r="H40" s="44">
        <f>I40-G40</f>
        <v>159787.12400000001</v>
      </c>
      <c r="I40" s="44">
        <f>I39*30.2/100</f>
        <v>299663.12400000001</v>
      </c>
    </row>
    <row r="41" spans="1:9" ht="22.9" customHeight="1" thickBot="1">
      <c r="A41" s="73" t="s">
        <v>25</v>
      </c>
      <c r="B41" s="74" t="s">
        <v>92</v>
      </c>
      <c r="C41" s="74" t="s">
        <v>26</v>
      </c>
      <c r="D41" s="74"/>
      <c r="E41" s="74"/>
      <c r="F41" s="30"/>
      <c r="G41" s="31">
        <f>G42</f>
        <v>20953</v>
      </c>
      <c r="H41" s="42"/>
      <c r="I41" s="31">
        <f>I42</f>
        <v>20953</v>
      </c>
    </row>
    <row r="42" spans="1:9" s="8" customFormat="1" ht="51.75" thickBot="1">
      <c r="A42" s="86" t="s">
        <v>121</v>
      </c>
      <c r="B42" s="84" t="s">
        <v>92</v>
      </c>
      <c r="C42" s="84" t="s">
        <v>26</v>
      </c>
      <c r="D42" s="84" t="s">
        <v>27</v>
      </c>
      <c r="E42" s="84"/>
      <c r="F42" s="25" t="s">
        <v>123</v>
      </c>
      <c r="G42" s="24">
        <f>G43</f>
        <v>20953</v>
      </c>
      <c r="H42" s="44"/>
      <c r="I42" s="24">
        <f>I43</f>
        <v>20953</v>
      </c>
    </row>
    <row r="43" spans="1:9" s="8" customFormat="1" ht="51.75" thickBot="1">
      <c r="A43" s="86" t="s">
        <v>9</v>
      </c>
      <c r="B43" s="84" t="s">
        <v>92</v>
      </c>
      <c r="C43" s="84" t="s">
        <v>26</v>
      </c>
      <c r="D43" s="84" t="s">
        <v>10</v>
      </c>
      <c r="E43" s="84"/>
      <c r="F43" s="25" t="s">
        <v>123</v>
      </c>
      <c r="G43" s="24">
        <f>G44</f>
        <v>20953</v>
      </c>
      <c r="H43" s="44"/>
      <c r="I43" s="24">
        <f>I44</f>
        <v>20953</v>
      </c>
    </row>
    <row r="44" spans="1:9" ht="24" customHeight="1" thickBot="1">
      <c r="A44" s="86" t="s">
        <v>179</v>
      </c>
      <c r="B44" s="84" t="s">
        <v>92</v>
      </c>
      <c r="C44" s="84" t="s">
        <v>26</v>
      </c>
      <c r="D44" s="84" t="s">
        <v>28</v>
      </c>
      <c r="E44" s="84"/>
      <c r="F44" s="28"/>
      <c r="G44" s="29">
        <f t="shared" ref="G44:I49" si="3">G45</f>
        <v>20953</v>
      </c>
      <c r="H44" s="44"/>
      <c r="I44" s="29">
        <f t="shared" si="3"/>
        <v>20953</v>
      </c>
    </row>
    <row r="45" spans="1:9" ht="15" thickBot="1">
      <c r="A45" s="86" t="s">
        <v>22</v>
      </c>
      <c r="B45" s="84" t="s">
        <v>92</v>
      </c>
      <c r="C45" s="84" t="s">
        <v>26</v>
      </c>
      <c r="D45" s="84" t="s">
        <v>28</v>
      </c>
      <c r="E45" s="84" t="s">
        <v>176</v>
      </c>
      <c r="F45" s="25"/>
      <c r="G45" s="24">
        <f t="shared" si="3"/>
        <v>20953</v>
      </c>
      <c r="H45" s="44"/>
      <c r="I45" s="24">
        <f t="shared" si="3"/>
        <v>20953</v>
      </c>
    </row>
    <row r="46" spans="1:9" ht="15" thickBot="1">
      <c r="A46" s="86" t="s">
        <v>25</v>
      </c>
      <c r="B46" s="84" t="s">
        <v>92</v>
      </c>
      <c r="C46" s="84" t="s">
        <v>26</v>
      </c>
      <c r="D46" s="84" t="s">
        <v>28</v>
      </c>
      <c r="E46" s="84" t="s">
        <v>180</v>
      </c>
      <c r="F46" s="25" t="s">
        <v>123</v>
      </c>
      <c r="G46" s="24">
        <v>20953</v>
      </c>
      <c r="H46" s="44"/>
      <c r="I46" s="24">
        <v>20953</v>
      </c>
    </row>
    <row r="47" spans="1:9" ht="15" thickBot="1">
      <c r="A47" s="73" t="s">
        <v>29</v>
      </c>
      <c r="B47" s="74" t="s">
        <v>92</v>
      </c>
      <c r="C47" s="74" t="s">
        <v>30</v>
      </c>
      <c r="D47" s="74"/>
      <c r="E47" s="74"/>
      <c r="F47" s="30"/>
      <c r="G47" s="31">
        <f t="shared" si="3"/>
        <v>332000</v>
      </c>
      <c r="H47" s="42">
        <f t="shared" ref="H47:H49" si="4">H48</f>
        <v>2753.6900000000023</v>
      </c>
      <c r="I47" s="42">
        <f>I48</f>
        <v>334753.69</v>
      </c>
    </row>
    <row r="48" spans="1:9" ht="51.75" thickBot="1">
      <c r="A48" s="86" t="s">
        <v>121</v>
      </c>
      <c r="B48" s="84" t="s">
        <v>92</v>
      </c>
      <c r="C48" s="84" t="s">
        <v>30</v>
      </c>
      <c r="D48" s="84" t="s">
        <v>181</v>
      </c>
      <c r="E48" s="84"/>
      <c r="F48" s="25"/>
      <c r="G48" s="24">
        <f t="shared" si="3"/>
        <v>332000</v>
      </c>
      <c r="H48" s="44">
        <f t="shared" si="4"/>
        <v>2753.6900000000023</v>
      </c>
      <c r="I48" s="44">
        <f>I49</f>
        <v>334753.69</v>
      </c>
    </row>
    <row r="49" spans="1:9" ht="51.75" thickBot="1">
      <c r="A49" s="86" t="s">
        <v>9</v>
      </c>
      <c r="B49" s="84" t="s">
        <v>92</v>
      </c>
      <c r="C49" s="84" t="s">
        <v>182</v>
      </c>
      <c r="D49" s="84" t="s">
        <v>10</v>
      </c>
      <c r="E49" s="84"/>
      <c r="F49" s="25"/>
      <c r="G49" s="24">
        <f t="shared" si="3"/>
        <v>332000</v>
      </c>
      <c r="H49" s="44">
        <f t="shared" si="4"/>
        <v>2753.6900000000023</v>
      </c>
      <c r="I49" s="44">
        <f>I50</f>
        <v>334753.69</v>
      </c>
    </row>
    <row r="50" spans="1:9" s="8" customFormat="1" ht="26.25" thickBot="1">
      <c r="A50" s="89" t="s">
        <v>183</v>
      </c>
      <c r="B50" s="87" t="s">
        <v>93</v>
      </c>
      <c r="C50" s="87" t="s">
        <v>30</v>
      </c>
      <c r="D50" s="87" t="s">
        <v>31</v>
      </c>
      <c r="E50" s="90"/>
      <c r="F50" s="25"/>
      <c r="G50" s="24">
        <f>G51+G56</f>
        <v>332000</v>
      </c>
      <c r="H50" s="44">
        <f>H51+H55</f>
        <v>2753.6900000000023</v>
      </c>
      <c r="I50" s="44">
        <f>I51+I55</f>
        <v>334753.69</v>
      </c>
    </row>
    <row r="51" spans="1:9" ht="26.25" thickBot="1">
      <c r="A51" s="85" t="s">
        <v>13</v>
      </c>
      <c r="B51" s="87" t="s">
        <v>93</v>
      </c>
      <c r="C51" s="87" t="s">
        <v>30</v>
      </c>
      <c r="D51" s="87" t="s">
        <v>31</v>
      </c>
      <c r="E51" s="87" t="s">
        <v>175</v>
      </c>
      <c r="F51" s="28"/>
      <c r="G51" s="29">
        <f>G52+G53+G54</f>
        <v>330000</v>
      </c>
      <c r="H51" s="44">
        <f>H52+H53+H54</f>
        <v>1141.6900000000023</v>
      </c>
      <c r="I51" s="44">
        <f>I52+I53+I54</f>
        <v>331141.69</v>
      </c>
    </row>
    <row r="52" spans="1:9" ht="26.25" thickBot="1">
      <c r="A52" s="85" t="s">
        <v>20</v>
      </c>
      <c r="B52" s="87" t="s">
        <v>93</v>
      </c>
      <c r="C52" s="87" t="s">
        <v>30</v>
      </c>
      <c r="D52" s="87" t="s">
        <v>31</v>
      </c>
      <c r="E52" s="87" t="s">
        <v>137</v>
      </c>
      <c r="F52" s="25" t="s">
        <v>123</v>
      </c>
      <c r="G52" s="24">
        <v>260000</v>
      </c>
      <c r="H52" s="44">
        <f>I52-G52</f>
        <v>8309.6900000000023</v>
      </c>
      <c r="I52" s="44">
        <v>268309.69</v>
      </c>
    </row>
    <row r="53" spans="1:9" ht="26.25" thickBot="1">
      <c r="A53" s="85" t="s">
        <v>20</v>
      </c>
      <c r="B53" s="87" t="s">
        <v>93</v>
      </c>
      <c r="C53" s="87" t="s">
        <v>30</v>
      </c>
      <c r="D53" s="87" t="s">
        <v>31</v>
      </c>
      <c r="E53" s="87" t="s">
        <v>137</v>
      </c>
      <c r="F53" s="25" t="s">
        <v>124</v>
      </c>
      <c r="G53" s="24">
        <v>10000</v>
      </c>
      <c r="H53" s="44">
        <v>7832</v>
      </c>
      <c r="I53" s="44">
        <v>17832</v>
      </c>
    </row>
    <row r="54" spans="1:9" ht="26.25" thickBot="1">
      <c r="A54" s="85" t="s">
        <v>20</v>
      </c>
      <c r="B54" s="87" t="s">
        <v>93</v>
      </c>
      <c r="C54" s="87" t="s">
        <v>30</v>
      </c>
      <c r="D54" s="87" t="s">
        <v>31</v>
      </c>
      <c r="E54" s="87" t="s">
        <v>137</v>
      </c>
      <c r="F54" s="25" t="s">
        <v>125</v>
      </c>
      <c r="G54" s="24">
        <v>60000</v>
      </c>
      <c r="H54" s="44">
        <v>-15000</v>
      </c>
      <c r="I54" s="44">
        <f>G54+H54</f>
        <v>45000</v>
      </c>
    </row>
    <row r="55" spans="1:9" ht="15" thickBot="1">
      <c r="A55" s="85" t="s">
        <v>22</v>
      </c>
      <c r="B55" s="84" t="s">
        <v>93</v>
      </c>
      <c r="C55" s="84" t="s">
        <v>182</v>
      </c>
      <c r="D55" s="84" t="s">
        <v>31</v>
      </c>
      <c r="E55" s="87" t="s">
        <v>176</v>
      </c>
      <c r="F55" s="25"/>
      <c r="G55" s="24">
        <f>G56</f>
        <v>2000</v>
      </c>
      <c r="H55" s="44">
        <f>H56</f>
        <v>1612</v>
      </c>
      <c r="I55" s="44">
        <f>I56</f>
        <v>3612</v>
      </c>
    </row>
    <row r="56" spans="1:9" ht="15" thickBot="1">
      <c r="A56" s="85" t="s">
        <v>177</v>
      </c>
      <c r="B56" s="84" t="s">
        <v>92</v>
      </c>
      <c r="C56" s="84" t="s">
        <v>30</v>
      </c>
      <c r="D56" s="84" t="s">
        <v>31</v>
      </c>
      <c r="E56" s="87" t="s">
        <v>178</v>
      </c>
      <c r="F56" s="25"/>
      <c r="G56" s="24">
        <v>2000</v>
      </c>
      <c r="H56" s="44">
        <v>1612</v>
      </c>
      <c r="I56" s="44">
        <f>G56+H56</f>
        <v>3612</v>
      </c>
    </row>
    <row r="57" spans="1:9" ht="15" thickBot="1">
      <c r="A57" s="73" t="s">
        <v>32</v>
      </c>
      <c r="B57" s="74" t="s">
        <v>92</v>
      </c>
      <c r="C57" s="74" t="s">
        <v>33</v>
      </c>
      <c r="D57" s="74"/>
      <c r="E57" s="74"/>
      <c r="F57" s="30"/>
      <c r="G57" s="31">
        <f t="shared" ref="G57:H59" si="5">G58</f>
        <v>44848</v>
      </c>
      <c r="H57" s="42">
        <f t="shared" si="5"/>
        <v>60.999999999998181</v>
      </c>
      <c r="I57" s="42">
        <f>G57+H57</f>
        <v>44909</v>
      </c>
    </row>
    <row r="58" spans="1:9" ht="15" thickBot="1">
      <c r="A58" s="86" t="s">
        <v>184</v>
      </c>
      <c r="B58" s="84" t="s">
        <v>92</v>
      </c>
      <c r="C58" s="84" t="s">
        <v>34</v>
      </c>
      <c r="D58" s="84"/>
      <c r="E58" s="84"/>
      <c r="F58" s="25"/>
      <c r="G58" s="24">
        <f t="shared" si="5"/>
        <v>44848</v>
      </c>
      <c r="H58" s="44">
        <f t="shared" si="5"/>
        <v>60.999999999998181</v>
      </c>
      <c r="I58" s="44">
        <f t="shared" ref="I58:I62" si="6">G58+H58</f>
        <v>44909</v>
      </c>
    </row>
    <row r="59" spans="1:9" ht="26.25" thickBot="1">
      <c r="A59" s="86" t="s">
        <v>35</v>
      </c>
      <c r="B59" s="84" t="s">
        <v>92</v>
      </c>
      <c r="C59" s="84" t="s">
        <v>34</v>
      </c>
      <c r="D59" s="84" t="s">
        <v>36</v>
      </c>
      <c r="E59" s="84"/>
      <c r="F59" s="25"/>
      <c r="G59" s="24">
        <f t="shared" si="5"/>
        <v>44848</v>
      </c>
      <c r="H59" s="44">
        <f t="shared" si="5"/>
        <v>60.999999999998181</v>
      </c>
      <c r="I59" s="44">
        <f t="shared" si="6"/>
        <v>44909</v>
      </c>
    </row>
    <row r="60" spans="1:9" s="8" customFormat="1" ht="39" thickBot="1">
      <c r="A60" s="85" t="s">
        <v>185</v>
      </c>
      <c r="B60" s="84" t="s">
        <v>92</v>
      </c>
      <c r="C60" s="84" t="s">
        <v>34</v>
      </c>
      <c r="D60" s="84" t="s">
        <v>37</v>
      </c>
      <c r="E60" s="84"/>
      <c r="F60" s="25"/>
      <c r="G60" s="24">
        <f>G61+G65</f>
        <v>44848</v>
      </c>
      <c r="H60" s="44">
        <f>H61+H65</f>
        <v>60.999999999998181</v>
      </c>
      <c r="I60" s="44">
        <f t="shared" si="6"/>
        <v>44909</v>
      </c>
    </row>
    <row r="61" spans="1:9" s="8" customFormat="1" ht="64.5" thickBot="1">
      <c r="A61" s="86" t="s">
        <v>38</v>
      </c>
      <c r="B61" s="84" t="s">
        <v>92</v>
      </c>
      <c r="C61" s="84" t="s">
        <v>34</v>
      </c>
      <c r="D61" s="84" t="s">
        <v>37</v>
      </c>
      <c r="E61" s="84" t="s">
        <v>165</v>
      </c>
      <c r="F61" s="25"/>
      <c r="G61" s="24">
        <f>G62</f>
        <v>39182</v>
      </c>
      <c r="H61" s="44">
        <f>H62</f>
        <v>726.99999999999818</v>
      </c>
      <c r="I61" s="44">
        <f t="shared" si="6"/>
        <v>39909</v>
      </c>
    </row>
    <row r="62" spans="1:9" s="8" customFormat="1" ht="26.25" thickBot="1">
      <c r="A62" s="85" t="s">
        <v>19</v>
      </c>
      <c r="B62" s="84" t="s">
        <v>92</v>
      </c>
      <c r="C62" s="84" t="s">
        <v>34</v>
      </c>
      <c r="D62" s="84" t="s">
        <v>37</v>
      </c>
      <c r="E62" s="84" t="s">
        <v>166</v>
      </c>
      <c r="F62" s="25"/>
      <c r="G62" s="24">
        <f>G63+G64</f>
        <v>39182</v>
      </c>
      <c r="H62" s="44">
        <f>H63+H64</f>
        <v>726.99999999999818</v>
      </c>
      <c r="I62" s="44">
        <f t="shared" si="6"/>
        <v>39909</v>
      </c>
    </row>
    <row r="63" spans="1:9" ht="26.25" thickBot="1">
      <c r="A63" s="82" t="s">
        <v>170</v>
      </c>
      <c r="B63" s="84" t="s">
        <v>92</v>
      </c>
      <c r="C63" s="84" t="s">
        <v>34</v>
      </c>
      <c r="D63" s="84" t="s">
        <v>37</v>
      </c>
      <c r="E63" s="84" t="s">
        <v>171</v>
      </c>
      <c r="F63" s="32" t="s">
        <v>123</v>
      </c>
      <c r="G63" s="17">
        <v>30094</v>
      </c>
      <c r="H63" s="44">
        <f>I63-G63</f>
        <v>558.16999999999825</v>
      </c>
      <c r="I63" s="44">
        <v>30652.17</v>
      </c>
    </row>
    <row r="64" spans="1:9" ht="51.75" thickBot="1">
      <c r="A64" s="82" t="s">
        <v>172</v>
      </c>
      <c r="B64" s="84" t="s">
        <v>92</v>
      </c>
      <c r="C64" s="84" t="s">
        <v>34</v>
      </c>
      <c r="D64" s="84" t="s">
        <v>37</v>
      </c>
      <c r="E64" s="84" t="s">
        <v>173</v>
      </c>
      <c r="F64" s="25" t="s">
        <v>123</v>
      </c>
      <c r="G64" s="24">
        <v>9088</v>
      </c>
      <c r="H64" s="44">
        <f>I64-G64</f>
        <v>168.82999999999993</v>
      </c>
      <c r="I64" s="44">
        <v>9256.83</v>
      </c>
    </row>
    <row r="65" spans="1:9" ht="26.25" thickBot="1">
      <c r="A65" s="85" t="s">
        <v>13</v>
      </c>
      <c r="B65" s="84" t="s">
        <v>92</v>
      </c>
      <c r="C65" s="84" t="s">
        <v>34</v>
      </c>
      <c r="D65" s="84" t="s">
        <v>37</v>
      </c>
      <c r="E65" s="84" t="s">
        <v>175</v>
      </c>
      <c r="F65" s="25"/>
      <c r="G65" s="24">
        <f>G66</f>
        <v>5666</v>
      </c>
      <c r="H65" s="44">
        <f>H66</f>
        <v>-666</v>
      </c>
      <c r="I65" s="44">
        <f>I66</f>
        <v>5000</v>
      </c>
    </row>
    <row r="66" spans="1:9" ht="26.25" thickBot="1">
      <c r="A66" s="85" t="s">
        <v>20</v>
      </c>
      <c r="B66" s="84" t="s">
        <v>92</v>
      </c>
      <c r="C66" s="84" t="s">
        <v>34</v>
      </c>
      <c r="D66" s="84" t="s">
        <v>37</v>
      </c>
      <c r="E66" s="84" t="s">
        <v>137</v>
      </c>
      <c r="F66" s="25" t="s">
        <v>123</v>
      </c>
      <c r="G66" s="24">
        <v>5666</v>
      </c>
      <c r="H66" s="44">
        <f>I66-G66</f>
        <v>-666</v>
      </c>
      <c r="I66" s="44">
        <v>5000</v>
      </c>
    </row>
    <row r="67" spans="1:9" ht="26.25" thickBot="1">
      <c r="A67" s="73" t="s">
        <v>186</v>
      </c>
      <c r="B67" s="74" t="s">
        <v>92</v>
      </c>
      <c r="C67" s="74" t="s">
        <v>187</v>
      </c>
      <c r="D67" s="74"/>
      <c r="E67" s="74"/>
      <c r="F67" s="30"/>
      <c r="G67" s="31">
        <f t="shared" ref="G67" si="7">G68</f>
        <v>611065.74</v>
      </c>
      <c r="H67" s="42">
        <f>H74</f>
        <v>0</v>
      </c>
      <c r="I67" s="42">
        <f>I68</f>
        <v>611065.74</v>
      </c>
    </row>
    <row r="68" spans="1:9" s="8" customFormat="1" ht="39" thickBot="1">
      <c r="A68" s="91" t="s">
        <v>40</v>
      </c>
      <c r="B68" s="84" t="s">
        <v>92</v>
      </c>
      <c r="C68" s="84" t="s">
        <v>39</v>
      </c>
      <c r="D68" s="84"/>
      <c r="E68" s="84"/>
      <c r="F68" s="25"/>
      <c r="G68" s="44">
        <f>G69</f>
        <v>611065.74</v>
      </c>
      <c r="H68" s="44">
        <f>H69</f>
        <v>0</v>
      </c>
      <c r="I68" s="44">
        <f>I69</f>
        <v>611065.74</v>
      </c>
    </row>
    <row r="69" spans="1:9" s="8" customFormat="1" ht="39" thickBot="1">
      <c r="A69" s="86" t="s">
        <v>41</v>
      </c>
      <c r="B69" s="84" t="s">
        <v>92</v>
      </c>
      <c r="C69" s="84" t="s">
        <v>39</v>
      </c>
      <c r="D69" s="84" t="s">
        <v>42</v>
      </c>
      <c r="E69" s="84"/>
      <c r="F69" s="25"/>
      <c r="G69" s="44">
        <f>G70</f>
        <v>611065.74</v>
      </c>
      <c r="H69" s="44">
        <f>H74</f>
        <v>0</v>
      </c>
      <c r="I69" s="44">
        <f>G69+H69</f>
        <v>611065.74</v>
      </c>
    </row>
    <row r="70" spans="1:9" s="8" customFormat="1" ht="26.25" thickBot="1">
      <c r="A70" s="86" t="s">
        <v>188</v>
      </c>
      <c r="B70" s="84" t="s">
        <v>92</v>
      </c>
      <c r="C70" s="84" t="s">
        <v>39</v>
      </c>
      <c r="D70" s="84" t="s">
        <v>44</v>
      </c>
      <c r="E70" s="84"/>
      <c r="F70" s="25"/>
      <c r="G70" s="44">
        <f>G71+G74</f>
        <v>611065.74</v>
      </c>
      <c r="H70" s="44">
        <f>H74</f>
        <v>0</v>
      </c>
      <c r="I70" s="44">
        <f t="shared" ref="I70:I75" si="8">G70+H70</f>
        <v>611065.74</v>
      </c>
    </row>
    <row r="71" spans="1:9" ht="26.25" thickBot="1">
      <c r="A71" s="86" t="s">
        <v>45</v>
      </c>
      <c r="B71" s="84" t="s">
        <v>92</v>
      </c>
      <c r="C71" s="84" t="s">
        <v>39</v>
      </c>
      <c r="D71" s="84" t="s">
        <v>46</v>
      </c>
      <c r="E71" s="84"/>
      <c r="F71" s="32"/>
      <c r="G71" s="44">
        <f>G72</f>
        <v>217409.3</v>
      </c>
      <c r="H71" s="44"/>
      <c r="I71" s="44">
        <f t="shared" si="8"/>
        <v>217409.3</v>
      </c>
    </row>
    <row r="72" spans="1:9" ht="26.25" thickBot="1">
      <c r="A72" s="86" t="s">
        <v>13</v>
      </c>
      <c r="B72" s="84" t="s">
        <v>92</v>
      </c>
      <c r="C72" s="84" t="s">
        <v>39</v>
      </c>
      <c r="D72" s="84" t="s">
        <v>47</v>
      </c>
      <c r="E72" s="84" t="s">
        <v>175</v>
      </c>
      <c r="F72" s="25"/>
      <c r="G72" s="44">
        <f>G73</f>
        <v>217409.3</v>
      </c>
      <c r="H72" s="44"/>
      <c r="I72" s="44">
        <f t="shared" si="8"/>
        <v>217409.3</v>
      </c>
    </row>
    <row r="73" spans="1:9" ht="26.25" thickBot="1">
      <c r="A73" s="85" t="s">
        <v>20</v>
      </c>
      <c r="B73" s="84" t="s">
        <v>92</v>
      </c>
      <c r="C73" s="84" t="s">
        <v>39</v>
      </c>
      <c r="D73" s="84" t="s">
        <v>47</v>
      </c>
      <c r="E73" s="87" t="s">
        <v>137</v>
      </c>
      <c r="F73" s="25" t="s">
        <v>123</v>
      </c>
      <c r="G73" s="44">
        <v>217409.3</v>
      </c>
      <c r="H73" s="44"/>
      <c r="I73" s="44">
        <f t="shared" si="8"/>
        <v>217409.3</v>
      </c>
    </row>
    <row r="74" spans="1:9" ht="15" thickBot="1">
      <c r="A74" s="85" t="s">
        <v>113</v>
      </c>
      <c r="B74" s="84" t="s">
        <v>92</v>
      </c>
      <c r="C74" s="84" t="s">
        <v>48</v>
      </c>
      <c r="D74" s="84" t="s">
        <v>49</v>
      </c>
      <c r="E74" s="87"/>
      <c r="F74" s="25"/>
      <c r="G74" s="44">
        <f>G75</f>
        <v>393656.44</v>
      </c>
      <c r="H74" s="44">
        <f>H75</f>
        <v>0</v>
      </c>
      <c r="I74" s="44">
        <f t="shared" si="8"/>
        <v>393656.44</v>
      </c>
    </row>
    <row r="75" spans="1:9" ht="26.25" thickBot="1">
      <c r="A75" s="86" t="s">
        <v>13</v>
      </c>
      <c r="B75" s="84" t="s">
        <v>92</v>
      </c>
      <c r="C75" s="84" t="s">
        <v>39</v>
      </c>
      <c r="D75" s="84" t="s">
        <v>49</v>
      </c>
      <c r="E75" s="84" t="s">
        <v>175</v>
      </c>
      <c r="F75" s="25"/>
      <c r="G75" s="44">
        <f>G76+G77</f>
        <v>393656.44</v>
      </c>
      <c r="H75" s="44">
        <f>H76+H77</f>
        <v>0</v>
      </c>
      <c r="I75" s="44">
        <f t="shared" si="8"/>
        <v>393656.44</v>
      </c>
    </row>
    <row r="76" spans="1:9" ht="26.25" thickBot="1">
      <c r="A76" s="89" t="s">
        <v>20</v>
      </c>
      <c r="B76" s="84" t="s">
        <v>92</v>
      </c>
      <c r="C76" s="84" t="s">
        <v>39</v>
      </c>
      <c r="D76" s="84" t="s">
        <v>49</v>
      </c>
      <c r="E76" s="87" t="s">
        <v>137</v>
      </c>
      <c r="F76" s="25" t="s">
        <v>123</v>
      </c>
      <c r="G76" s="44">
        <v>385276.44</v>
      </c>
      <c r="H76" s="44"/>
      <c r="I76" s="44">
        <f>H76+G76</f>
        <v>385276.44</v>
      </c>
    </row>
    <row r="77" spans="1:9" ht="26.25" thickBot="1">
      <c r="A77" s="89" t="s">
        <v>20</v>
      </c>
      <c r="B77" s="84" t="s">
        <v>92</v>
      </c>
      <c r="C77" s="84" t="s">
        <v>39</v>
      </c>
      <c r="D77" s="84" t="s">
        <v>49</v>
      </c>
      <c r="E77" s="87" t="s">
        <v>137</v>
      </c>
      <c r="F77" s="25" t="s">
        <v>125</v>
      </c>
      <c r="G77" s="44">
        <v>8380</v>
      </c>
      <c r="H77" s="44">
        <f>I77-G77</f>
        <v>0</v>
      </c>
      <c r="I77" s="44">
        <v>8380</v>
      </c>
    </row>
    <row r="78" spans="1:9" s="8" customFormat="1" ht="15" thickBot="1">
      <c r="A78" s="73" t="s">
        <v>147</v>
      </c>
      <c r="B78" s="74" t="s">
        <v>92</v>
      </c>
      <c r="C78" s="74" t="s">
        <v>189</v>
      </c>
      <c r="D78" s="74"/>
      <c r="E78" s="74"/>
      <c r="F78" s="30"/>
      <c r="G78" s="31">
        <f>G79+G93</f>
        <v>2072472.78</v>
      </c>
      <c r="H78" s="42">
        <f>H79</f>
        <v>0</v>
      </c>
      <c r="I78" s="42">
        <f>G78</f>
        <v>2072472.78</v>
      </c>
    </row>
    <row r="79" spans="1:9" s="8" customFormat="1" ht="28.15" customHeight="1" thickBot="1">
      <c r="A79" s="91" t="s">
        <v>190</v>
      </c>
      <c r="B79" s="84" t="s">
        <v>92</v>
      </c>
      <c r="C79" s="84" t="s">
        <v>126</v>
      </c>
      <c r="D79" s="84"/>
      <c r="E79" s="84"/>
      <c r="F79" s="25"/>
      <c r="G79" s="24">
        <f>G81</f>
        <v>1842472.78</v>
      </c>
      <c r="H79" s="44">
        <f>H80</f>
        <v>0</v>
      </c>
      <c r="I79" s="44">
        <f>I80</f>
        <v>1842472.78</v>
      </c>
    </row>
    <row r="80" spans="1:9" s="8" customFormat="1" ht="28.15" customHeight="1" thickBot="1">
      <c r="A80" s="91" t="s">
        <v>197</v>
      </c>
      <c r="B80" s="84" t="s">
        <v>92</v>
      </c>
      <c r="C80" s="84" t="s">
        <v>126</v>
      </c>
      <c r="D80" s="84" t="s">
        <v>326</v>
      </c>
      <c r="E80" s="84"/>
      <c r="F80" s="25"/>
      <c r="G80" s="24">
        <f>G81</f>
        <v>1842472.78</v>
      </c>
      <c r="H80" s="44">
        <f>H81</f>
        <v>0</v>
      </c>
      <c r="I80" s="44">
        <f>I81</f>
        <v>1842472.78</v>
      </c>
    </row>
    <row r="81" spans="1:9" s="8" customFormat="1" ht="46.15" customHeight="1" thickBot="1">
      <c r="A81" s="89" t="s">
        <v>191</v>
      </c>
      <c r="B81" s="84" t="s">
        <v>92</v>
      </c>
      <c r="C81" s="84" t="s">
        <v>126</v>
      </c>
      <c r="D81" s="84" t="s">
        <v>127</v>
      </c>
      <c r="E81" s="84"/>
      <c r="F81" s="25"/>
      <c r="G81" s="24">
        <f>G82</f>
        <v>1842472.78</v>
      </c>
      <c r="H81" s="44">
        <f>H82</f>
        <v>0</v>
      </c>
      <c r="I81" s="44">
        <f>I82</f>
        <v>1842472.78</v>
      </c>
    </row>
    <row r="82" spans="1:9" s="8" customFormat="1" ht="29.45" customHeight="1" thickBot="1">
      <c r="A82" s="89" t="s">
        <v>192</v>
      </c>
      <c r="B82" s="84" t="s">
        <v>92</v>
      </c>
      <c r="C82" s="84" t="s">
        <v>126</v>
      </c>
      <c r="D82" s="84" t="s">
        <v>127</v>
      </c>
      <c r="E82" s="84"/>
      <c r="F82" s="25"/>
      <c r="G82" s="24">
        <f>G83+G86+G89</f>
        <v>1842472.78</v>
      </c>
      <c r="H82" s="44">
        <f>H83+H86+H89</f>
        <v>0</v>
      </c>
      <c r="I82" s="44">
        <f>I83+I86+I89</f>
        <v>1842472.78</v>
      </c>
    </row>
    <row r="83" spans="1:9" s="8" customFormat="1" ht="25.15" customHeight="1" thickBot="1">
      <c r="A83" s="89" t="s">
        <v>193</v>
      </c>
      <c r="B83" s="84" t="s">
        <v>92</v>
      </c>
      <c r="C83" s="84" t="s">
        <v>126</v>
      </c>
      <c r="D83" s="84" t="s">
        <v>128</v>
      </c>
      <c r="E83" s="87"/>
      <c r="F83" s="25"/>
      <c r="G83" s="24">
        <f>G84</f>
        <v>500000</v>
      </c>
      <c r="H83" s="44">
        <f>H84</f>
        <v>-400</v>
      </c>
      <c r="I83" s="44">
        <f>I84</f>
        <v>499600</v>
      </c>
    </row>
    <row r="84" spans="1:9" s="8" customFormat="1" ht="28.15" customHeight="1" thickBot="1">
      <c r="A84" s="89" t="s">
        <v>13</v>
      </c>
      <c r="B84" s="84" t="s">
        <v>92</v>
      </c>
      <c r="C84" s="84" t="s">
        <v>126</v>
      </c>
      <c r="D84" s="84" t="s">
        <v>128</v>
      </c>
      <c r="E84" s="87" t="s">
        <v>175</v>
      </c>
      <c r="F84" s="25"/>
      <c r="G84" s="24">
        <f>G85</f>
        <v>500000</v>
      </c>
      <c r="H84" s="44">
        <f>H85</f>
        <v>-400</v>
      </c>
      <c r="I84" s="44">
        <f>G84+H84</f>
        <v>499600</v>
      </c>
    </row>
    <row r="85" spans="1:9" s="8" customFormat="1" ht="26.25" thickBot="1">
      <c r="A85" s="92" t="s">
        <v>20</v>
      </c>
      <c r="B85" s="84" t="s">
        <v>92</v>
      </c>
      <c r="C85" s="84" t="s">
        <v>126</v>
      </c>
      <c r="D85" s="84" t="s">
        <v>128</v>
      </c>
      <c r="E85" s="87" t="s">
        <v>137</v>
      </c>
      <c r="F85" s="25" t="s">
        <v>140</v>
      </c>
      <c r="G85" s="24">
        <v>500000</v>
      </c>
      <c r="H85" s="44">
        <v>-400</v>
      </c>
      <c r="I85" s="44">
        <f>G85+H85</f>
        <v>499600</v>
      </c>
    </row>
    <row r="86" spans="1:9" s="8" customFormat="1" ht="25.15" customHeight="1" thickBot="1">
      <c r="A86" s="89" t="s">
        <v>194</v>
      </c>
      <c r="B86" s="84" t="s">
        <v>92</v>
      </c>
      <c r="C86" s="84" t="s">
        <v>126</v>
      </c>
      <c r="D86" s="84" t="s">
        <v>129</v>
      </c>
      <c r="E86" s="87"/>
      <c r="F86" s="25"/>
      <c r="G86" s="24">
        <f t="shared" ref="G86:I87" si="9">G87</f>
        <v>100000</v>
      </c>
      <c r="H86" s="44">
        <f t="shared" si="9"/>
        <v>48250</v>
      </c>
      <c r="I86" s="44">
        <f t="shared" si="9"/>
        <v>148250</v>
      </c>
    </row>
    <row r="87" spans="1:9" s="8" customFormat="1" ht="27" customHeight="1" thickBot="1">
      <c r="A87" s="89" t="s">
        <v>13</v>
      </c>
      <c r="B87" s="84" t="s">
        <v>92</v>
      </c>
      <c r="C87" s="84" t="s">
        <v>126</v>
      </c>
      <c r="D87" s="84" t="s">
        <v>129</v>
      </c>
      <c r="E87" s="87" t="s">
        <v>175</v>
      </c>
      <c r="F87" s="25"/>
      <c r="G87" s="24">
        <f t="shared" si="9"/>
        <v>100000</v>
      </c>
      <c r="H87" s="44">
        <f t="shared" si="9"/>
        <v>48250</v>
      </c>
      <c r="I87" s="44">
        <f t="shared" si="9"/>
        <v>148250</v>
      </c>
    </row>
    <row r="88" spans="1:9" s="8" customFormat="1" ht="26.25" thickBot="1">
      <c r="A88" s="89" t="s">
        <v>20</v>
      </c>
      <c r="B88" s="84" t="s">
        <v>92</v>
      </c>
      <c r="C88" s="84" t="s">
        <v>126</v>
      </c>
      <c r="D88" s="84" t="s">
        <v>129</v>
      </c>
      <c r="E88" s="87" t="s">
        <v>137</v>
      </c>
      <c r="F88" s="25" t="s">
        <v>140</v>
      </c>
      <c r="G88" s="24">
        <v>100000</v>
      </c>
      <c r="H88" s="44">
        <v>48250</v>
      </c>
      <c r="I88" s="44">
        <f>H88+G88</f>
        <v>148250</v>
      </c>
    </row>
    <row r="89" spans="1:9" s="8" customFormat="1" ht="51.75" thickBot="1">
      <c r="A89" s="39" t="s">
        <v>195</v>
      </c>
      <c r="B89" s="84" t="s">
        <v>92</v>
      </c>
      <c r="C89" s="84" t="s">
        <v>126</v>
      </c>
      <c r="D89" s="84" t="s">
        <v>130</v>
      </c>
      <c r="E89" s="93"/>
      <c r="F89" s="25"/>
      <c r="G89" s="24">
        <f t="shared" ref="G89:H91" si="10">G90</f>
        <v>1242472.78</v>
      </c>
      <c r="H89" s="44">
        <f t="shared" si="10"/>
        <v>-47850</v>
      </c>
      <c r="I89" s="44">
        <f>I90</f>
        <v>1194622.78</v>
      </c>
    </row>
    <row r="90" spans="1:9" s="8" customFormat="1" ht="36" customHeight="1" thickBot="1">
      <c r="A90" s="89" t="s">
        <v>196</v>
      </c>
      <c r="B90" s="84" t="s">
        <v>92</v>
      </c>
      <c r="C90" s="84" t="s">
        <v>126</v>
      </c>
      <c r="D90" s="84" t="s">
        <v>130</v>
      </c>
      <c r="E90" s="87"/>
      <c r="F90" s="25"/>
      <c r="G90" s="24">
        <f t="shared" si="10"/>
        <v>1242472.78</v>
      </c>
      <c r="H90" s="44">
        <f t="shared" si="10"/>
        <v>-47850</v>
      </c>
      <c r="I90" s="44">
        <f>I91</f>
        <v>1194622.78</v>
      </c>
    </row>
    <row r="91" spans="1:9" s="8" customFormat="1" ht="26.25" thickBot="1">
      <c r="A91" s="89" t="s">
        <v>13</v>
      </c>
      <c r="B91" s="84" t="s">
        <v>92</v>
      </c>
      <c r="C91" s="84" t="s">
        <v>126</v>
      </c>
      <c r="D91" s="84" t="s">
        <v>130</v>
      </c>
      <c r="E91" s="87" t="s">
        <v>175</v>
      </c>
      <c r="F91" s="25"/>
      <c r="G91" s="24">
        <f t="shared" si="10"/>
        <v>1242472.78</v>
      </c>
      <c r="H91" s="44">
        <f t="shared" si="10"/>
        <v>-47850</v>
      </c>
      <c r="I91" s="44">
        <f>I92</f>
        <v>1194622.78</v>
      </c>
    </row>
    <row r="92" spans="1:9" s="8" customFormat="1" ht="28.15" customHeight="1" thickBot="1">
      <c r="A92" s="94" t="s">
        <v>20</v>
      </c>
      <c r="B92" s="26" t="s">
        <v>92</v>
      </c>
      <c r="C92" s="26" t="s">
        <v>126</v>
      </c>
      <c r="D92" s="21" t="s">
        <v>130</v>
      </c>
      <c r="E92" s="21">
        <v>240</v>
      </c>
      <c r="F92" s="25" t="s">
        <v>140</v>
      </c>
      <c r="G92" s="24">
        <v>1242472.78</v>
      </c>
      <c r="H92" s="44">
        <v>-47850</v>
      </c>
      <c r="I92" s="44">
        <f>G92+H92</f>
        <v>1194622.78</v>
      </c>
    </row>
    <row r="93" spans="1:9" s="8" customFormat="1" ht="28.15" customHeight="1" thickBot="1">
      <c r="A93" s="94" t="s">
        <v>198</v>
      </c>
      <c r="B93" s="26" t="s">
        <v>92</v>
      </c>
      <c r="C93" s="26" t="s">
        <v>131</v>
      </c>
      <c r="D93" s="21"/>
      <c r="E93" s="21"/>
      <c r="F93" s="25"/>
      <c r="G93" s="24">
        <f>G94+G99</f>
        <v>230000</v>
      </c>
      <c r="H93" s="44"/>
      <c r="I93" s="24">
        <f>I94+I99</f>
        <v>230000</v>
      </c>
    </row>
    <row r="94" spans="1:9" s="8" customFormat="1" ht="41.45" customHeight="1" thickBot="1">
      <c r="A94" s="95" t="s">
        <v>199</v>
      </c>
      <c r="B94" s="26" t="s">
        <v>92</v>
      </c>
      <c r="C94" s="26" t="s">
        <v>131</v>
      </c>
      <c r="D94" s="21" t="s">
        <v>202</v>
      </c>
      <c r="E94" s="21"/>
      <c r="F94" s="25"/>
      <c r="G94" s="24">
        <f>G95</f>
        <v>80000</v>
      </c>
      <c r="H94" s="44"/>
      <c r="I94" s="24">
        <f>I95</f>
        <v>80000</v>
      </c>
    </row>
    <row r="95" spans="1:9" s="8" customFormat="1" ht="28.15" customHeight="1" thickBot="1">
      <c r="A95" s="94" t="s">
        <v>200</v>
      </c>
      <c r="B95" s="26" t="s">
        <v>92</v>
      </c>
      <c r="C95" s="26" t="s">
        <v>131</v>
      </c>
      <c r="D95" s="26" t="s">
        <v>203</v>
      </c>
      <c r="E95" s="21"/>
      <c r="F95" s="25"/>
      <c r="G95" s="24">
        <f>G96</f>
        <v>80000</v>
      </c>
      <c r="H95" s="44"/>
      <c r="I95" s="24">
        <f>I96</f>
        <v>80000</v>
      </c>
    </row>
    <row r="96" spans="1:9" s="8" customFormat="1" ht="28.15" customHeight="1" thickBot="1">
      <c r="A96" s="94" t="s">
        <v>201</v>
      </c>
      <c r="B96" s="26" t="s">
        <v>92</v>
      </c>
      <c r="C96" s="26" t="s">
        <v>131</v>
      </c>
      <c r="D96" s="26" t="s">
        <v>133</v>
      </c>
      <c r="E96" s="21"/>
      <c r="F96" s="25"/>
      <c r="G96" s="24">
        <f>G97</f>
        <v>80000</v>
      </c>
      <c r="H96" s="44"/>
      <c r="I96" s="24">
        <f>I97</f>
        <v>80000</v>
      </c>
    </row>
    <row r="97" spans="1:9" s="8" customFormat="1" ht="28.15" customHeight="1" thickBot="1">
      <c r="A97" s="89" t="s">
        <v>13</v>
      </c>
      <c r="B97" s="26" t="s">
        <v>92</v>
      </c>
      <c r="C97" s="26" t="s">
        <v>131</v>
      </c>
      <c r="D97" s="26" t="s">
        <v>133</v>
      </c>
      <c r="E97" s="21">
        <v>200</v>
      </c>
      <c r="F97" s="25"/>
      <c r="G97" s="24">
        <f>G98</f>
        <v>80000</v>
      </c>
      <c r="H97" s="44"/>
      <c r="I97" s="24">
        <f>I98</f>
        <v>80000</v>
      </c>
    </row>
    <row r="98" spans="1:9" s="8" customFormat="1" ht="26.25" thickBot="1">
      <c r="A98" s="94" t="s">
        <v>20</v>
      </c>
      <c r="B98" s="26" t="s">
        <v>92</v>
      </c>
      <c r="C98" s="26" t="s">
        <v>131</v>
      </c>
      <c r="D98" s="26" t="s">
        <v>133</v>
      </c>
      <c r="E98" s="21">
        <v>240</v>
      </c>
      <c r="F98" s="25" t="s">
        <v>140</v>
      </c>
      <c r="G98" s="24">
        <v>80000</v>
      </c>
      <c r="H98" s="44"/>
      <c r="I98" s="24">
        <v>80000</v>
      </c>
    </row>
    <row r="99" spans="1:9" s="8" customFormat="1" ht="26.25" thickBot="1">
      <c r="A99" s="94" t="s">
        <v>204</v>
      </c>
      <c r="B99" s="26" t="s">
        <v>92</v>
      </c>
      <c r="C99" s="26" t="s">
        <v>131</v>
      </c>
      <c r="D99" s="26" t="s">
        <v>55</v>
      </c>
      <c r="E99" s="21"/>
      <c r="F99" s="25"/>
      <c r="G99" s="24">
        <f>G100</f>
        <v>150000</v>
      </c>
      <c r="H99" s="44"/>
      <c r="I99" s="24">
        <f>I100</f>
        <v>150000</v>
      </c>
    </row>
    <row r="100" spans="1:9" s="8" customFormat="1" ht="39" thickBot="1">
      <c r="A100" s="94" t="s">
        <v>205</v>
      </c>
      <c r="B100" s="26" t="s">
        <v>92</v>
      </c>
      <c r="C100" s="26" t="s">
        <v>131</v>
      </c>
      <c r="D100" s="26" t="s">
        <v>132</v>
      </c>
      <c r="E100" s="21"/>
      <c r="F100" s="25"/>
      <c r="G100" s="24">
        <f>G101</f>
        <v>150000</v>
      </c>
      <c r="H100" s="44"/>
      <c r="I100" s="24">
        <f>I101</f>
        <v>150000</v>
      </c>
    </row>
    <row r="101" spans="1:9" s="8" customFormat="1" ht="26.25" thickBot="1">
      <c r="A101" s="89" t="s">
        <v>13</v>
      </c>
      <c r="B101" s="26" t="s">
        <v>92</v>
      </c>
      <c r="C101" s="26" t="s">
        <v>131</v>
      </c>
      <c r="D101" s="26" t="s">
        <v>132</v>
      </c>
      <c r="E101" s="21">
        <v>200</v>
      </c>
      <c r="F101" s="25"/>
      <c r="G101" s="24">
        <f>G102</f>
        <v>150000</v>
      </c>
      <c r="H101" s="44"/>
      <c r="I101" s="24">
        <f>I102</f>
        <v>150000</v>
      </c>
    </row>
    <row r="102" spans="1:9" s="8" customFormat="1" ht="26.25" thickBot="1">
      <c r="A102" s="94" t="s">
        <v>20</v>
      </c>
      <c r="B102" s="26" t="s">
        <v>92</v>
      </c>
      <c r="C102" s="26" t="s">
        <v>131</v>
      </c>
      <c r="D102" s="26" t="s">
        <v>132</v>
      </c>
      <c r="E102" s="21">
        <v>240</v>
      </c>
      <c r="F102" s="25" t="s">
        <v>140</v>
      </c>
      <c r="G102" s="24">
        <v>150000</v>
      </c>
      <c r="H102" s="44"/>
      <c r="I102" s="24">
        <v>150000</v>
      </c>
    </row>
    <row r="103" spans="1:9" s="8" customFormat="1" ht="15" thickBot="1">
      <c r="A103" s="96" t="s">
        <v>50</v>
      </c>
      <c r="B103" s="33" t="s">
        <v>92</v>
      </c>
      <c r="C103" s="33" t="s">
        <v>134</v>
      </c>
      <c r="D103" s="33"/>
      <c r="E103" s="34"/>
      <c r="F103" s="30"/>
      <c r="G103" s="31">
        <f>G104+G114</f>
        <v>4505909.03</v>
      </c>
      <c r="H103" s="42">
        <f>H104+H114</f>
        <v>51351.34000000004</v>
      </c>
      <c r="I103" s="42">
        <f>I104+I114</f>
        <v>4557260.37</v>
      </c>
    </row>
    <row r="104" spans="1:9" s="8" customFormat="1" ht="15" thickBot="1">
      <c r="A104" s="94" t="s">
        <v>51</v>
      </c>
      <c r="B104" s="26" t="s">
        <v>92</v>
      </c>
      <c r="C104" s="26" t="s">
        <v>52</v>
      </c>
      <c r="D104" s="26"/>
      <c r="E104" s="21"/>
      <c r="F104" s="25"/>
      <c r="G104" s="24">
        <f>G105+G110</f>
        <v>60000</v>
      </c>
      <c r="H104" s="44">
        <f>H113</f>
        <v>-4805.92</v>
      </c>
      <c r="I104" s="24">
        <f>I105+I110</f>
        <v>55194.080000000002</v>
      </c>
    </row>
    <row r="105" spans="1:9" s="8" customFormat="1" ht="51.75" thickBot="1">
      <c r="A105" s="94" t="s">
        <v>206</v>
      </c>
      <c r="B105" s="26" t="s">
        <v>92</v>
      </c>
      <c r="C105" s="26" t="s">
        <v>52</v>
      </c>
      <c r="D105" s="26" t="s">
        <v>207</v>
      </c>
      <c r="E105" s="21"/>
      <c r="F105" s="25"/>
      <c r="G105" s="24">
        <f>G106</f>
        <v>50000</v>
      </c>
      <c r="H105" s="44"/>
      <c r="I105" s="24">
        <f>I106</f>
        <v>50000</v>
      </c>
    </row>
    <row r="106" spans="1:9" s="8" customFormat="1" ht="15" thickBot="1">
      <c r="A106" s="94" t="s">
        <v>208</v>
      </c>
      <c r="B106" s="26" t="s">
        <v>92</v>
      </c>
      <c r="C106" s="26" t="s">
        <v>52</v>
      </c>
      <c r="D106" s="26" t="s">
        <v>209</v>
      </c>
      <c r="E106" s="21"/>
      <c r="F106" s="25"/>
      <c r="G106" s="24">
        <f>G107</f>
        <v>50000</v>
      </c>
      <c r="H106" s="44"/>
      <c r="I106" s="24">
        <f>I107</f>
        <v>50000</v>
      </c>
    </row>
    <row r="107" spans="1:9" s="8" customFormat="1" ht="39" thickBot="1">
      <c r="A107" s="94" t="s">
        <v>210</v>
      </c>
      <c r="B107" s="26" t="s">
        <v>92</v>
      </c>
      <c r="C107" s="26" t="s">
        <v>52</v>
      </c>
      <c r="D107" s="26" t="s">
        <v>135</v>
      </c>
      <c r="E107" s="21"/>
      <c r="F107" s="25"/>
      <c r="G107" s="24">
        <f>G108</f>
        <v>50000</v>
      </c>
      <c r="H107" s="44"/>
      <c r="I107" s="24">
        <f>I108</f>
        <v>50000</v>
      </c>
    </row>
    <row r="108" spans="1:9" s="8" customFormat="1" ht="26.25" thickBot="1">
      <c r="A108" s="89" t="s">
        <v>13</v>
      </c>
      <c r="B108" s="26" t="s">
        <v>92</v>
      </c>
      <c r="C108" s="26" t="s">
        <v>52</v>
      </c>
      <c r="D108" s="26" t="s">
        <v>135</v>
      </c>
      <c r="E108" s="21">
        <v>200</v>
      </c>
      <c r="F108" s="25"/>
      <c r="G108" s="24">
        <v>50000</v>
      </c>
      <c r="H108" s="44"/>
      <c r="I108" s="24">
        <v>50000</v>
      </c>
    </row>
    <row r="109" spans="1:9" s="8" customFormat="1" ht="26.25" thickBot="1">
      <c r="A109" s="94" t="s">
        <v>20</v>
      </c>
      <c r="B109" s="26" t="s">
        <v>92</v>
      </c>
      <c r="C109" s="26" t="s">
        <v>52</v>
      </c>
      <c r="D109" s="26" t="s">
        <v>135</v>
      </c>
      <c r="E109" s="21">
        <v>240</v>
      </c>
      <c r="F109" s="25" t="s">
        <v>140</v>
      </c>
      <c r="G109" s="24">
        <v>50000</v>
      </c>
      <c r="H109" s="44"/>
      <c r="I109" s="24">
        <v>50000</v>
      </c>
    </row>
    <row r="110" spans="1:9" ht="15" thickBot="1">
      <c r="A110" s="94" t="s">
        <v>211</v>
      </c>
      <c r="B110" s="26" t="s">
        <v>92</v>
      </c>
      <c r="C110" s="21" t="s">
        <v>52</v>
      </c>
      <c r="D110" s="26" t="s">
        <v>212</v>
      </c>
      <c r="E110" s="26"/>
      <c r="F110" s="35"/>
      <c r="G110" s="36">
        <f t="shared" ref="G110:I112" si="11">G111</f>
        <v>10000</v>
      </c>
      <c r="H110" s="44">
        <f t="shared" si="11"/>
        <v>-4805.92</v>
      </c>
      <c r="I110" s="36">
        <f t="shared" si="11"/>
        <v>5194.08</v>
      </c>
    </row>
    <row r="111" spans="1:9" ht="18" customHeight="1" thickBot="1">
      <c r="A111" s="94" t="s">
        <v>213</v>
      </c>
      <c r="B111" s="26" t="s">
        <v>92</v>
      </c>
      <c r="C111" s="21" t="s">
        <v>52</v>
      </c>
      <c r="D111" s="26" t="s">
        <v>214</v>
      </c>
      <c r="E111" s="21"/>
      <c r="F111" s="35"/>
      <c r="G111" s="36">
        <f t="shared" si="11"/>
        <v>10000</v>
      </c>
      <c r="H111" s="44">
        <f t="shared" si="11"/>
        <v>-4805.92</v>
      </c>
      <c r="I111" s="36">
        <f t="shared" si="11"/>
        <v>5194.08</v>
      </c>
    </row>
    <row r="112" spans="1:9" ht="27" customHeight="1" thickBot="1">
      <c r="A112" s="89" t="s">
        <v>13</v>
      </c>
      <c r="B112" s="26" t="s">
        <v>92</v>
      </c>
      <c r="C112" s="21" t="s">
        <v>52</v>
      </c>
      <c r="D112" s="26" t="s">
        <v>214</v>
      </c>
      <c r="E112" s="21">
        <v>200</v>
      </c>
      <c r="F112" s="35"/>
      <c r="G112" s="36">
        <f t="shared" si="11"/>
        <v>10000</v>
      </c>
      <c r="H112" s="44">
        <f t="shared" si="11"/>
        <v>-4805.92</v>
      </c>
      <c r="I112" s="36">
        <f t="shared" si="11"/>
        <v>5194.08</v>
      </c>
    </row>
    <row r="113" spans="1:9" ht="18" customHeight="1" thickBot="1">
      <c r="A113" s="94" t="s">
        <v>20</v>
      </c>
      <c r="B113" s="26" t="s">
        <v>92</v>
      </c>
      <c r="C113" s="21" t="s">
        <v>52</v>
      </c>
      <c r="D113" s="26" t="s">
        <v>214</v>
      </c>
      <c r="E113" s="21">
        <v>240</v>
      </c>
      <c r="F113" s="35" t="s">
        <v>123</v>
      </c>
      <c r="G113" s="36">
        <v>10000</v>
      </c>
      <c r="H113" s="44">
        <f>I113-G113</f>
        <v>-4805.92</v>
      </c>
      <c r="I113" s="36">
        <v>5194.08</v>
      </c>
    </row>
    <row r="114" spans="1:9" ht="18" customHeight="1" thickBot="1">
      <c r="A114" s="96" t="s">
        <v>53</v>
      </c>
      <c r="B114" s="33" t="s">
        <v>92</v>
      </c>
      <c r="C114" s="34" t="s">
        <v>54</v>
      </c>
      <c r="D114" s="33"/>
      <c r="E114" s="34"/>
      <c r="F114" s="45"/>
      <c r="G114" s="46">
        <f>G115+G120+G129+G154</f>
        <v>4445909.03</v>
      </c>
      <c r="H114" s="42">
        <f>H129+H154</f>
        <v>56157.260000000038</v>
      </c>
      <c r="I114" s="42">
        <f>H114+G114</f>
        <v>4502066.29</v>
      </c>
    </row>
    <row r="115" spans="1:9" ht="28.15" customHeight="1" thickBot="1">
      <c r="A115" s="94" t="s">
        <v>215</v>
      </c>
      <c r="B115" s="26" t="s">
        <v>92</v>
      </c>
      <c r="C115" s="26" t="s">
        <v>54</v>
      </c>
      <c r="D115" s="26" t="s">
        <v>143</v>
      </c>
      <c r="E115" s="21"/>
      <c r="F115" s="35"/>
      <c r="G115" s="36">
        <f>G116</f>
        <v>500000</v>
      </c>
      <c r="H115" s="44"/>
      <c r="I115" s="36">
        <f>I116</f>
        <v>500000</v>
      </c>
    </row>
    <row r="116" spans="1:9" ht="40.15" customHeight="1" thickBot="1">
      <c r="A116" s="94" t="s">
        <v>216</v>
      </c>
      <c r="B116" s="26" t="s">
        <v>92</v>
      </c>
      <c r="C116" s="26" t="s">
        <v>54</v>
      </c>
      <c r="D116" s="26" t="s">
        <v>217</v>
      </c>
      <c r="E116" s="21"/>
      <c r="F116" s="35"/>
      <c r="G116" s="36">
        <f>G118</f>
        <v>500000</v>
      </c>
      <c r="H116" s="44"/>
      <c r="I116" s="36">
        <f>I118</f>
        <v>500000</v>
      </c>
    </row>
    <row r="117" spans="1:9" ht="40.15" customHeight="1" thickBot="1">
      <c r="A117" s="94" t="s">
        <v>221</v>
      </c>
      <c r="B117" s="26" t="s">
        <v>92</v>
      </c>
      <c r="C117" s="26" t="s">
        <v>54</v>
      </c>
      <c r="D117" s="26" t="s">
        <v>142</v>
      </c>
      <c r="E117" s="21"/>
      <c r="F117" s="35"/>
      <c r="G117" s="36">
        <f>G118</f>
        <v>500000</v>
      </c>
      <c r="H117" s="44"/>
      <c r="I117" s="36">
        <f>I118</f>
        <v>500000</v>
      </c>
    </row>
    <row r="118" spans="1:9" ht="28.15" customHeight="1" thickBot="1">
      <c r="A118" s="89" t="s">
        <v>13</v>
      </c>
      <c r="B118" s="26" t="s">
        <v>92</v>
      </c>
      <c r="C118" s="26" t="s">
        <v>54</v>
      </c>
      <c r="D118" s="26" t="s">
        <v>142</v>
      </c>
      <c r="E118" s="21">
        <v>200</v>
      </c>
      <c r="F118" s="35"/>
      <c r="G118" s="36">
        <f>G119</f>
        <v>500000</v>
      </c>
      <c r="H118" s="44"/>
      <c r="I118" s="36">
        <f>I119</f>
        <v>500000</v>
      </c>
    </row>
    <row r="119" spans="1:9" ht="31.15" customHeight="1" thickBot="1">
      <c r="A119" s="94" t="s">
        <v>20</v>
      </c>
      <c r="B119" s="26" t="s">
        <v>92</v>
      </c>
      <c r="C119" s="26" t="s">
        <v>54</v>
      </c>
      <c r="D119" s="26" t="s">
        <v>142</v>
      </c>
      <c r="E119" s="21">
        <v>240</v>
      </c>
      <c r="F119" s="35" t="s">
        <v>140</v>
      </c>
      <c r="G119" s="36">
        <v>500000</v>
      </c>
      <c r="H119" s="44"/>
      <c r="I119" s="36">
        <v>500000</v>
      </c>
    </row>
    <row r="120" spans="1:9" ht="26.25" thickBot="1">
      <c r="A120" s="94" t="s">
        <v>218</v>
      </c>
      <c r="B120" s="26" t="s">
        <v>92</v>
      </c>
      <c r="C120" s="26" t="s">
        <v>54</v>
      </c>
      <c r="D120" s="26" t="s">
        <v>223</v>
      </c>
      <c r="E120" s="21"/>
      <c r="F120" s="35"/>
      <c r="G120" s="36">
        <f>G121+G125</f>
        <v>360000</v>
      </c>
      <c r="H120" s="44"/>
      <c r="I120" s="36">
        <f>I121+I125</f>
        <v>360000</v>
      </c>
    </row>
    <row r="121" spans="1:9" ht="51.75" thickBot="1">
      <c r="A121" s="94" t="s">
        <v>219</v>
      </c>
      <c r="B121" s="26" t="s">
        <v>92</v>
      </c>
      <c r="C121" s="26" t="s">
        <v>54</v>
      </c>
      <c r="D121" s="26" t="s">
        <v>224</v>
      </c>
      <c r="E121" s="21"/>
      <c r="F121" s="35"/>
      <c r="G121" s="36">
        <f>G122</f>
        <v>180000</v>
      </c>
      <c r="H121" s="44"/>
      <c r="I121" s="36">
        <f>I122</f>
        <v>180000</v>
      </c>
    </row>
    <row r="122" spans="1:9" ht="39" thickBot="1">
      <c r="A122" s="94" t="s">
        <v>220</v>
      </c>
      <c r="B122" s="26" t="s">
        <v>92</v>
      </c>
      <c r="C122" s="26" t="s">
        <v>54</v>
      </c>
      <c r="D122" s="26" t="s">
        <v>225</v>
      </c>
      <c r="E122" s="21"/>
      <c r="F122" s="35"/>
      <c r="G122" s="36">
        <f>G123</f>
        <v>180000</v>
      </c>
      <c r="H122" s="44"/>
      <c r="I122" s="36">
        <f>I123</f>
        <v>180000</v>
      </c>
    </row>
    <row r="123" spans="1:9" ht="26.25" thickBot="1">
      <c r="A123" s="89" t="s">
        <v>13</v>
      </c>
      <c r="B123" s="26" t="s">
        <v>92</v>
      </c>
      <c r="C123" s="26" t="s">
        <v>54</v>
      </c>
      <c r="D123" s="26" t="s">
        <v>225</v>
      </c>
      <c r="E123" s="21">
        <v>200</v>
      </c>
      <c r="F123" s="35"/>
      <c r="G123" s="36">
        <f>G124</f>
        <v>180000</v>
      </c>
      <c r="H123" s="44"/>
      <c r="I123" s="36">
        <f>I124</f>
        <v>180000</v>
      </c>
    </row>
    <row r="124" spans="1:9" ht="26.25" thickBot="1">
      <c r="A124" s="94" t="s">
        <v>20</v>
      </c>
      <c r="B124" s="26" t="s">
        <v>92</v>
      </c>
      <c r="C124" s="26" t="s">
        <v>54</v>
      </c>
      <c r="D124" s="26" t="s">
        <v>225</v>
      </c>
      <c r="E124" s="21">
        <v>240</v>
      </c>
      <c r="F124" s="35" t="s">
        <v>140</v>
      </c>
      <c r="G124" s="36">
        <v>180000</v>
      </c>
      <c r="H124" s="44"/>
      <c r="I124" s="36">
        <v>180000</v>
      </c>
    </row>
    <row r="125" spans="1:9" ht="39" thickBot="1">
      <c r="A125" s="94" t="s">
        <v>222</v>
      </c>
      <c r="B125" s="26" t="s">
        <v>92</v>
      </c>
      <c r="C125" s="26" t="s">
        <v>54</v>
      </c>
      <c r="D125" s="26" t="s">
        <v>226</v>
      </c>
      <c r="E125" s="21"/>
      <c r="F125" s="25"/>
      <c r="G125" s="24">
        <f>G126</f>
        <v>180000</v>
      </c>
      <c r="H125" s="44"/>
      <c r="I125" s="24">
        <f>I126</f>
        <v>180000</v>
      </c>
    </row>
    <row r="126" spans="1:9" ht="39" thickBot="1">
      <c r="A126" s="94" t="s">
        <v>148</v>
      </c>
      <c r="B126" s="26" t="s">
        <v>92</v>
      </c>
      <c r="C126" s="26" t="s">
        <v>54</v>
      </c>
      <c r="D126" s="26" t="s">
        <v>227</v>
      </c>
      <c r="E126" s="21"/>
      <c r="F126" s="25"/>
      <c r="G126" s="24">
        <f>G127</f>
        <v>180000</v>
      </c>
      <c r="H126" s="44"/>
      <c r="I126" s="24">
        <f>I127</f>
        <v>180000</v>
      </c>
    </row>
    <row r="127" spans="1:9" ht="26.25" thickBot="1">
      <c r="A127" s="89" t="s">
        <v>13</v>
      </c>
      <c r="B127" s="26" t="s">
        <v>92</v>
      </c>
      <c r="C127" s="26" t="s">
        <v>54</v>
      </c>
      <c r="D127" s="26" t="s">
        <v>227</v>
      </c>
      <c r="E127" s="21">
        <v>200</v>
      </c>
      <c r="F127" s="25"/>
      <c r="G127" s="24">
        <f>G128</f>
        <v>180000</v>
      </c>
      <c r="H127" s="44"/>
      <c r="I127" s="24">
        <f>I128</f>
        <v>180000</v>
      </c>
    </row>
    <row r="128" spans="1:9" s="8" customFormat="1" ht="26.25" thickBot="1">
      <c r="A128" s="94" t="s">
        <v>20</v>
      </c>
      <c r="B128" s="26" t="s">
        <v>92</v>
      </c>
      <c r="C128" s="26" t="s">
        <v>54</v>
      </c>
      <c r="D128" s="26" t="s">
        <v>227</v>
      </c>
      <c r="E128" s="21">
        <v>240</v>
      </c>
      <c r="F128" s="25" t="s">
        <v>140</v>
      </c>
      <c r="G128" s="24">
        <v>180000</v>
      </c>
      <c r="H128" s="44"/>
      <c r="I128" s="24">
        <v>180000</v>
      </c>
    </row>
    <row r="129" spans="1:9" ht="26.25" thickBot="1">
      <c r="A129" s="97" t="s">
        <v>149</v>
      </c>
      <c r="B129" s="26" t="s">
        <v>92</v>
      </c>
      <c r="C129" s="26" t="s">
        <v>54</v>
      </c>
      <c r="D129" s="26" t="s">
        <v>55</v>
      </c>
      <c r="E129" s="26"/>
      <c r="F129" s="32"/>
      <c r="G129" s="36">
        <f>G130</f>
        <v>1550111.23</v>
      </c>
      <c r="H129" s="44">
        <f>H130</f>
        <v>-26236.439999999973</v>
      </c>
      <c r="I129" s="44">
        <f>I130</f>
        <v>1523874.79</v>
      </c>
    </row>
    <row r="130" spans="1:9" ht="39" thickBot="1">
      <c r="A130" s="94" t="s">
        <v>228</v>
      </c>
      <c r="B130" s="26" t="s">
        <v>92</v>
      </c>
      <c r="C130" s="26" t="s">
        <v>54</v>
      </c>
      <c r="D130" s="26" t="s">
        <v>229</v>
      </c>
      <c r="E130" s="21"/>
      <c r="F130" s="35"/>
      <c r="G130" s="36">
        <f>G131+G136+G139+G142+G145+G148</f>
        <v>1550111.23</v>
      </c>
      <c r="H130" s="44">
        <f>H131+H136+H139+H142+H145+H148+H151</f>
        <v>-26236.439999999973</v>
      </c>
      <c r="I130" s="44">
        <f>I131+I136+I139+I142+I145+I148+I151</f>
        <v>1523874.79</v>
      </c>
    </row>
    <row r="131" spans="1:9" ht="26.25" thickBot="1">
      <c r="A131" s="94" t="s">
        <v>230</v>
      </c>
      <c r="B131" s="26" t="s">
        <v>92</v>
      </c>
      <c r="C131" s="26" t="s">
        <v>54</v>
      </c>
      <c r="D131" s="26" t="s">
        <v>57</v>
      </c>
      <c r="E131" s="26"/>
      <c r="F131" s="35"/>
      <c r="G131" s="36">
        <f>G132+G134</f>
        <v>401000</v>
      </c>
      <c r="H131" s="44">
        <f>H132</f>
        <v>50000</v>
      </c>
      <c r="I131" s="36">
        <f>I132+I134</f>
        <v>451000</v>
      </c>
    </row>
    <row r="132" spans="1:9" ht="26.25" thickBot="1">
      <c r="A132" s="89" t="s">
        <v>13</v>
      </c>
      <c r="B132" s="26" t="s">
        <v>92</v>
      </c>
      <c r="C132" s="26" t="s">
        <v>54</v>
      </c>
      <c r="D132" s="26" t="s">
        <v>57</v>
      </c>
      <c r="E132" s="26" t="s">
        <v>175</v>
      </c>
      <c r="F132" s="35"/>
      <c r="G132" s="36">
        <f>G133</f>
        <v>400000</v>
      </c>
      <c r="H132" s="44">
        <f>H133</f>
        <v>50000</v>
      </c>
      <c r="I132" s="36">
        <f>I133</f>
        <v>450000</v>
      </c>
    </row>
    <row r="133" spans="1:9" ht="26.25" thickBot="1">
      <c r="A133" s="94" t="s">
        <v>20</v>
      </c>
      <c r="B133" s="26" t="s">
        <v>92</v>
      </c>
      <c r="C133" s="26" t="s">
        <v>54</v>
      </c>
      <c r="D133" s="26" t="s">
        <v>57</v>
      </c>
      <c r="E133" s="26" t="s">
        <v>137</v>
      </c>
      <c r="F133" s="35" t="s">
        <v>123</v>
      </c>
      <c r="G133" s="36">
        <v>400000</v>
      </c>
      <c r="H133" s="44">
        <v>50000</v>
      </c>
      <c r="I133" s="36">
        <v>450000</v>
      </c>
    </row>
    <row r="134" spans="1:9" ht="15" thickBot="1">
      <c r="A134" s="98" t="s">
        <v>22</v>
      </c>
      <c r="B134" s="26" t="s">
        <v>92</v>
      </c>
      <c r="C134" s="26" t="s">
        <v>54</v>
      </c>
      <c r="D134" s="26" t="s">
        <v>57</v>
      </c>
      <c r="E134" s="26" t="s">
        <v>178</v>
      </c>
      <c r="F134" s="35"/>
      <c r="G134" s="36">
        <f>G135</f>
        <v>1000</v>
      </c>
      <c r="H134" s="44"/>
      <c r="I134" s="36">
        <f>I135</f>
        <v>1000</v>
      </c>
    </row>
    <row r="135" spans="1:9" ht="15" thickBot="1">
      <c r="A135" s="94" t="s">
        <v>231</v>
      </c>
      <c r="B135" s="26" t="s">
        <v>92</v>
      </c>
      <c r="C135" s="26" t="s">
        <v>54</v>
      </c>
      <c r="D135" s="26" t="s">
        <v>57</v>
      </c>
      <c r="E135" s="26" t="s">
        <v>232</v>
      </c>
      <c r="F135" s="35" t="s">
        <v>123</v>
      </c>
      <c r="G135" s="36">
        <v>1000</v>
      </c>
      <c r="H135" s="44"/>
      <c r="I135" s="36">
        <v>1000</v>
      </c>
    </row>
    <row r="136" spans="1:9" ht="15" thickBot="1">
      <c r="A136" s="94" t="s">
        <v>150</v>
      </c>
      <c r="B136" s="26" t="s">
        <v>92</v>
      </c>
      <c r="C136" s="21" t="s">
        <v>54</v>
      </c>
      <c r="D136" s="26" t="s">
        <v>233</v>
      </c>
      <c r="E136" s="21"/>
      <c r="F136" s="25"/>
      <c r="G136" s="24">
        <f t="shared" ref="G136:I137" si="12">G137</f>
        <v>100000</v>
      </c>
      <c r="H136" s="44">
        <f t="shared" si="12"/>
        <v>-20024</v>
      </c>
      <c r="I136" s="24">
        <f t="shared" si="12"/>
        <v>79976</v>
      </c>
    </row>
    <row r="137" spans="1:9" ht="26.25" thickBot="1">
      <c r="A137" s="89" t="s">
        <v>13</v>
      </c>
      <c r="B137" s="26" t="s">
        <v>92</v>
      </c>
      <c r="C137" s="21" t="s">
        <v>54</v>
      </c>
      <c r="D137" s="26" t="s">
        <v>233</v>
      </c>
      <c r="E137" s="21">
        <v>200</v>
      </c>
      <c r="F137" s="25"/>
      <c r="G137" s="24">
        <f t="shared" si="12"/>
        <v>100000</v>
      </c>
      <c r="H137" s="44">
        <f t="shared" si="12"/>
        <v>-20024</v>
      </c>
      <c r="I137" s="24">
        <f t="shared" si="12"/>
        <v>79976</v>
      </c>
    </row>
    <row r="138" spans="1:9" ht="26.25" thickBot="1">
      <c r="A138" s="94" t="s">
        <v>20</v>
      </c>
      <c r="B138" s="26" t="s">
        <v>92</v>
      </c>
      <c r="C138" s="21" t="s">
        <v>54</v>
      </c>
      <c r="D138" s="26" t="s">
        <v>233</v>
      </c>
      <c r="E138" s="21">
        <v>240</v>
      </c>
      <c r="F138" s="25" t="s">
        <v>123</v>
      </c>
      <c r="G138" s="24">
        <v>100000</v>
      </c>
      <c r="H138" s="44">
        <f>I138-G138</f>
        <v>-20024</v>
      </c>
      <c r="I138" s="24">
        <v>79976</v>
      </c>
    </row>
    <row r="139" spans="1:9" ht="26.25" thickBot="1">
      <c r="A139" s="94" t="s">
        <v>151</v>
      </c>
      <c r="B139" s="26" t="s">
        <v>92</v>
      </c>
      <c r="C139" s="21" t="s">
        <v>54</v>
      </c>
      <c r="D139" s="26" t="s">
        <v>63</v>
      </c>
      <c r="E139" s="21"/>
      <c r="F139" s="25"/>
      <c r="G139" s="24">
        <f t="shared" ref="G139:I140" si="13">G140</f>
        <v>874111.23</v>
      </c>
      <c r="H139" s="44">
        <f t="shared" si="13"/>
        <v>-199512.74</v>
      </c>
      <c r="I139" s="44">
        <f t="shared" si="13"/>
        <v>674598.49</v>
      </c>
    </row>
    <row r="140" spans="1:9" ht="26.25" thickBot="1">
      <c r="A140" s="89" t="s">
        <v>13</v>
      </c>
      <c r="B140" s="26" t="s">
        <v>92</v>
      </c>
      <c r="C140" s="21" t="s">
        <v>54</v>
      </c>
      <c r="D140" s="26" t="s">
        <v>63</v>
      </c>
      <c r="E140" s="21">
        <v>240</v>
      </c>
      <c r="F140" s="25"/>
      <c r="G140" s="24">
        <f t="shared" si="13"/>
        <v>874111.23</v>
      </c>
      <c r="H140" s="44">
        <f t="shared" si="13"/>
        <v>-199512.74</v>
      </c>
      <c r="I140" s="44">
        <f t="shared" si="13"/>
        <v>674598.49</v>
      </c>
    </row>
    <row r="141" spans="1:9" ht="26.25" thickBot="1">
      <c r="A141" s="94" t="s">
        <v>20</v>
      </c>
      <c r="B141" s="26" t="s">
        <v>92</v>
      </c>
      <c r="C141" s="21" t="s">
        <v>54</v>
      </c>
      <c r="D141" s="26" t="s">
        <v>63</v>
      </c>
      <c r="E141" s="21">
        <v>200</v>
      </c>
      <c r="F141" s="25" t="s">
        <v>123</v>
      </c>
      <c r="G141" s="24">
        <v>874111.23</v>
      </c>
      <c r="H141" s="44">
        <f>I141-G141</f>
        <v>-199512.74</v>
      </c>
      <c r="I141" s="44">
        <v>674598.49</v>
      </c>
    </row>
    <row r="142" spans="1:9" s="8" customFormat="1" ht="15" thickBot="1">
      <c r="A142" s="94" t="s">
        <v>152</v>
      </c>
      <c r="B142" s="26" t="s">
        <v>92</v>
      </c>
      <c r="C142" s="21" t="s">
        <v>54</v>
      </c>
      <c r="D142" s="26" t="s">
        <v>65</v>
      </c>
      <c r="E142" s="21"/>
      <c r="F142" s="25"/>
      <c r="G142" s="24">
        <f t="shared" ref="G142:I143" si="14">G143</f>
        <v>75000</v>
      </c>
      <c r="H142" s="44">
        <f t="shared" si="14"/>
        <v>-43949</v>
      </c>
      <c r="I142" s="24">
        <f t="shared" si="14"/>
        <v>31051</v>
      </c>
    </row>
    <row r="143" spans="1:9" ht="26.25" thickBot="1">
      <c r="A143" s="89" t="s">
        <v>13</v>
      </c>
      <c r="B143" s="26" t="s">
        <v>92</v>
      </c>
      <c r="C143" s="21" t="s">
        <v>54</v>
      </c>
      <c r="D143" s="26" t="s">
        <v>65</v>
      </c>
      <c r="E143" s="21">
        <v>200</v>
      </c>
      <c r="F143" s="25"/>
      <c r="G143" s="24">
        <f t="shared" si="14"/>
        <v>75000</v>
      </c>
      <c r="H143" s="44">
        <f t="shared" si="14"/>
        <v>-43949</v>
      </c>
      <c r="I143" s="24">
        <f t="shared" si="14"/>
        <v>31051</v>
      </c>
    </row>
    <row r="144" spans="1:9" s="8" customFormat="1" ht="26.25" thickBot="1">
      <c r="A144" s="94" t="s">
        <v>20</v>
      </c>
      <c r="B144" s="26" t="s">
        <v>92</v>
      </c>
      <c r="C144" s="21" t="s">
        <v>54</v>
      </c>
      <c r="D144" s="26" t="s">
        <v>65</v>
      </c>
      <c r="E144" s="21">
        <v>240</v>
      </c>
      <c r="F144" s="25" t="s">
        <v>123</v>
      </c>
      <c r="G144" s="24">
        <v>75000</v>
      </c>
      <c r="H144" s="44">
        <f>I144-G144</f>
        <v>-43949</v>
      </c>
      <c r="I144" s="24">
        <v>31051</v>
      </c>
    </row>
    <row r="145" spans="1:9" ht="26.25" thickBot="1">
      <c r="A145" s="94" t="s">
        <v>153</v>
      </c>
      <c r="B145" s="26" t="s">
        <v>92</v>
      </c>
      <c r="C145" s="21" t="s">
        <v>54</v>
      </c>
      <c r="D145" s="26" t="s">
        <v>66</v>
      </c>
      <c r="E145" s="21"/>
      <c r="F145" s="25"/>
      <c r="G145" s="24">
        <f t="shared" ref="G145:I146" si="15">G146</f>
        <v>50000</v>
      </c>
      <c r="H145" s="44">
        <f t="shared" si="15"/>
        <v>13509.699999999997</v>
      </c>
      <c r="I145" s="44">
        <f t="shared" si="15"/>
        <v>63509.7</v>
      </c>
    </row>
    <row r="146" spans="1:9" ht="26.25" thickBot="1">
      <c r="A146" s="89" t="s">
        <v>13</v>
      </c>
      <c r="B146" s="26" t="s">
        <v>92</v>
      </c>
      <c r="C146" s="21" t="s">
        <v>54</v>
      </c>
      <c r="D146" s="26" t="s">
        <v>66</v>
      </c>
      <c r="E146" s="21">
        <v>200</v>
      </c>
      <c r="F146" s="25"/>
      <c r="G146" s="24">
        <f t="shared" si="15"/>
        <v>50000</v>
      </c>
      <c r="H146" s="44">
        <f t="shared" si="15"/>
        <v>13509.699999999997</v>
      </c>
      <c r="I146" s="44">
        <f t="shared" si="15"/>
        <v>63509.7</v>
      </c>
    </row>
    <row r="147" spans="1:9" ht="26.25" thickBot="1">
      <c r="A147" s="94" t="s">
        <v>20</v>
      </c>
      <c r="B147" s="26" t="s">
        <v>92</v>
      </c>
      <c r="C147" s="21" t="s">
        <v>54</v>
      </c>
      <c r="D147" s="26" t="s">
        <v>66</v>
      </c>
      <c r="E147" s="21">
        <v>240</v>
      </c>
      <c r="F147" s="25" t="s">
        <v>123</v>
      </c>
      <c r="G147" s="24">
        <v>50000</v>
      </c>
      <c r="H147" s="44">
        <f>I147-G147</f>
        <v>13509.699999999997</v>
      </c>
      <c r="I147" s="44">
        <v>63509.7</v>
      </c>
    </row>
    <row r="148" spans="1:9" ht="26.25" thickBot="1">
      <c r="A148" s="94" t="s">
        <v>154</v>
      </c>
      <c r="B148" s="26" t="s">
        <v>92</v>
      </c>
      <c r="C148" s="21" t="s">
        <v>54</v>
      </c>
      <c r="D148" s="26" t="s">
        <v>95</v>
      </c>
      <c r="E148" s="21"/>
      <c r="F148" s="25"/>
      <c r="G148" s="24">
        <f t="shared" ref="G148:I149" si="16">G149</f>
        <v>50000</v>
      </c>
      <c r="H148" s="44">
        <f t="shared" si="16"/>
        <v>-16896.5</v>
      </c>
      <c r="I148" s="24">
        <f t="shared" si="16"/>
        <v>33103.5</v>
      </c>
    </row>
    <row r="149" spans="1:9" s="8" customFormat="1" ht="26.25" thickBot="1">
      <c r="A149" s="89" t="s">
        <v>13</v>
      </c>
      <c r="B149" s="26" t="s">
        <v>92</v>
      </c>
      <c r="C149" s="21" t="s">
        <v>54</v>
      </c>
      <c r="D149" s="26" t="s">
        <v>95</v>
      </c>
      <c r="E149" s="21">
        <v>200</v>
      </c>
      <c r="F149" s="25"/>
      <c r="G149" s="24">
        <f t="shared" si="16"/>
        <v>50000</v>
      </c>
      <c r="H149" s="44">
        <f t="shared" si="16"/>
        <v>-16896.5</v>
      </c>
      <c r="I149" s="24">
        <f t="shared" si="16"/>
        <v>33103.5</v>
      </c>
    </row>
    <row r="150" spans="1:9" ht="26.25" thickBot="1">
      <c r="A150" s="94" t="s">
        <v>20</v>
      </c>
      <c r="B150" s="26" t="s">
        <v>92</v>
      </c>
      <c r="C150" s="21" t="s">
        <v>54</v>
      </c>
      <c r="D150" s="26" t="s">
        <v>95</v>
      </c>
      <c r="E150" s="21">
        <v>240</v>
      </c>
      <c r="F150" s="25" t="s">
        <v>123</v>
      </c>
      <c r="G150" s="24">
        <v>50000</v>
      </c>
      <c r="H150" s="44">
        <f>I150-G150</f>
        <v>-16896.5</v>
      </c>
      <c r="I150" s="24">
        <v>33103.5</v>
      </c>
    </row>
    <row r="151" spans="1:9" ht="15" thickBot="1">
      <c r="A151" s="94" t="s">
        <v>332</v>
      </c>
      <c r="B151" s="26" t="s">
        <v>92</v>
      </c>
      <c r="C151" s="21" t="s">
        <v>54</v>
      </c>
      <c r="D151" s="26" t="s">
        <v>333</v>
      </c>
      <c r="E151" s="21"/>
      <c r="F151" s="25"/>
      <c r="G151" s="24"/>
      <c r="H151" s="44">
        <f>H152</f>
        <v>190636.1</v>
      </c>
      <c r="I151" s="44">
        <f>H151</f>
        <v>190636.1</v>
      </c>
    </row>
    <row r="152" spans="1:9" ht="26.25" thickBot="1">
      <c r="A152" s="89" t="s">
        <v>13</v>
      </c>
      <c r="B152" s="26" t="s">
        <v>92</v>
      </c>
      <c r="C152" s="21" t="s">
        <v>54</v>
      </c>
      <c r="D152" s="26" t="s">
        <v>333</v>
      </c>
      <c r="E152" s="21">
        <v>200</v>
      </c>
      <c r="F152" s="25"/>
      <c r="G152" s="24"/>
      <c r="H152" s="44">
        <f>H153</f>
        <v>190636.1</v>
      </c>
      <c r="I152" s="44">
        <f>H152</f>
        <v>190636.1</v>
      </c>
    </row>
    <row r="153" spans="1:9" ht="26.25" thickBot="1">
      <c r="A153" s="94" t="s">
        <v>20</v>
      </c>
      <c r="B153" s="26" t="s">
        <v>92</v>
      </c>
      <c r="C153" s="21" t="s">
        <v>54</v>
      </c>
      <c r="D153" s="26" t="s">
        <v>333</v>
      </c>
      <c r="E153" s="21">
        <v>240</v>
      </c>
      <c r="F153" s="25" t="s">
        <v>123</v>
      </c>
      <c r="G153" s="24"/>
      <c r="H153" s="44">
        <v>190636.1</v>
      </c>
      <c r="I153" s="44">
        <f>H153</f>
        <v>190636.1</v>
      </c>
    </row>
    <row r="154" spans="1:9" ht="39" thickBot="1">
      <c r="A154" s="99" t="s">
        <v>146</v>
      </c>
      <c r="B154" s="33" t="s">
        <v>92</v>
      </c>
      <c r="C154" s="34" t="s">
        <v>54</v>
      </c>
      <c r="D154" s="33" t="s">
        <v>27</v>
      </c>
      <c r="E154" s="34"/>
      <c r="F154" s="30"/>
      <c r="G154" s="31">
        <f>G155</f>
        <v>2035797.8</v>
      </c>
      <c r="H154" s="42">
        <f>H155</f>
        <v>82393.700000000012</v>
      </c>
      <c r="I154" s="42">
        <f>H154+G154</f>
        <v>2118191.5</v>
      </c>
    </row>
    <row r="155" spans="1:9" ht="55.15" customHeight="1" thickBot="1">
      <c r="A155" s="100" t="s">
        <v>234</v>
      </c>
      <c r="B155" s="26" t="s">
        <v>92</v>
      </c>
      <c r="C155" s="21" t="s">
        <v>54</v>
      </c>
      <c r="D155" s="26" t="s">
        <v>141</v>
      </c>
      <c r="E155" s="21"/>
      <c r="F155" s="25"/>
      <c r="G155" s="24">
        <f>G156+G157+G162</f>
        <v>2035797.8</v>
      </c>
      <c r="H155" s="44">
        <f>H156+H157+H162</f>
        <v>82393.700000000012</v>
      </c>
      <c r="I155" s="44">
        <f>I156+I157+I162</f>
        <v>2118191.5</v>
      </c>
    </row>
    <row r="156" spans="1:9" ht="55.15" customHeight="1" thickBot="1">
      <c r="A156" s="100" t="s">
        <v>257</v>
      </c>
      <c r="B156" s="26" t="s">
        <v>92</v>
      </c>
      <c r="C156" s="21" t="s">
        <v>54</v>
      </c>
      <c r="D156" s="26" t="s">
        <v>255</v>
      </c>
      <c r="E156" s="21">
        <v>244</v>
      </c>
      <c r="F156" s="25" t="s">
        <v>256</v>
      </c>
      <c r="G156" s="24">
        <v>1469297</v>
      </c>
      <c r="H156" s="44"/>
      <c r="I156" s="24">
        <v>1469297</v>
      </c>
    </row>
    <row r="157" spans="1:9" ht="64.5" thickBot="1">
      <c r="A157" s="94" t="s">
        <v>235</v>
      </c>
      <c r="B157" s="26" t="s">
        <v>92</v>
      </c>
      <c r="C157" s="21" t="s">
        <v>54</v>
      </c>
      <c r="D157" s="26" t="s">
        <v>139</v>
      </c>
      <c r="E157" s="21"/>
      <c r="F157" s="25"/>
      <c r="G157" s="24">
        <f>G158</f>
        <v>156432.29999999999</v>
      </c>
      <c r="H157" s="44">
        <f>H158</f>
        <v>0</v>
      </c>
      <c r="I157" s="24">
        <f>I158</f>
        <v>156432.29999999999</v>
      </c>
    </row>
    <row r="158" spans="1:9" ht="24.6" customHeight="1" thickBot="1">
      <c r="A158" s="89" t="s">
        <v>13</v>
      </c>
      <c r="B158" s="26" t="s">
        <v>92</v>
      </c>
      <c r="C158" s="21" t="s">
        <v>54</v>
      </c>
      <c r="D158" s="26" t="s">
        <v>139</v>
      </c>
      <c r="E158" s="21">
        <v>240</v>
      </c>
      <c r="F158" s="25"/>
      <c r="G158" s="24">
        <f>G159+G160+G161</f>
        <v>156432.29999999999</v>
      </c>
      <c r="H158" s="44">
        <f>H159+H160+H161</f>
        <v>0</v>
      </c>
      <c r="I158" s="24">
        <f>I159+I160+I161</f>
        <v>156432.29999999999</v>
      </c>
    </row>
    <row r="159" spans="1:9" ht="30.6" customHeight="1" thickBot="1">
      <c r="A159" s="94" t="s">
        <v>20</v>
      </c>
      <c r="B159" s="26" t="s">
        <v>92</v>
      </c>
      <c r="C159" s="21" t="s">
        <v>54</v>
      </c>
      <c r="D159" s="26" t="s">
        <v>139</v>
      </c>
      <c r="E159" s="21">
        <v>244</v>
      </c>
      <c r="F159" s="25" t="s">
        <v>123</v>
      </c>
      <c r="G159" s="24">
        <v>32619.3</v>
      </c>
      <c r="H159" s="44"/>
      <c r="I159" s="24">
        <v>32619.3</v>
      </c>
    </row>
    <row r="160" spans="1:9" ht="30.6" customHeight="1" thickBot="1">
      <c r="A160" s="94" t="s">
        <v>20</v>
      </c>
      <c r="B160" s="26" t="s">
        <v>92</v>
      </c>
      <c r="C160" s="21" t="s">
        <v>54</v>
      </c>
      <c r="D160" s="26" t="s">
        <v>139</v>
      </c>
      <c r="E160" s="21">
        <v>244</v>
      </c>
      <c r="F160" s="25" t="s">
        <v>254</v>
      </c>
      <c r="G160" s="24">
        <v>25030</v>
      </c>
      <c r="H160" s="44"/>
      <c r="I160" s="24">
        <v>25030</v>
      </c>
    </row>
    <row r="161" spans="1:9" ht="30.6" customHeight="1" thickBot="1">
      <c r="A161" s="94" t="s">
        <v>20</v>
      </c>
      <c r="B161" s="26" t="s">
        <v>92</v>
      </c>
      <c r="C161" s="21" t="s">
        <v>54</v>
      </c>
      <c r="D161" s="26" t="s">
        <v>139</v>
      </c>
      <c r="E161" s="21">
        <v>244</v>
      </c>
      <c r="F161" s="25" t="s">
        <v>140</v>
      </c>
      <c r="G161" s="24">
        <v>98783</v>
      </c>
      <c r="H161" s="44"/>
      <c r="I161" s="24">
        <v>98783</v>
      </c>
    </row>
    <row r="162" spans="1:9" s="8" customFormat="1" ht="77.25" thickBot="1">
      <c r="A162" s="100" t="s">
        <v>258</v>
      </c>
      <c r="B162" s="26" t="s">
        <v>92</v>
      </c>
      <c r="C162" s="21" t="s">
        <v>54</v>
      </c>
      <c r="D162" s="26" t="s">
        <v>145</v>
      </c>
      <c r="E162" s="21"/>
      <c r="F162" s="25"/>
      <c r="G162" s="24">
        <f>G163</f>
        <v>410068.5</v>
      </c>
      <c r="H162" s="44">
        <f>H163</f>
        <v>82393.700000000012</v>
      </c>
      <c r="I162" s="44">
        <f>G162+H162</f>
        <v>492462.2</v>
      </c>
    </row>
    <row r="163" spans="1:9" ht="26.25" thickBot="1">
      <c r="A163" s="89" t="s">
        <v>13</v>
      </c>
      <c r="B163" s="26" t="s">
        <v>92</v>
      </c>
      <c r="C163" s="21" t="s">
        <v>54</v>
      </c>
      <c r="D163" s="26" t="s">
        <v>145</v>
      </c>
      <c r="E163" s="21">
        <v>200</v>
      </c>
      <c r="F163" s="25"/>
      <c r="G163" s="24">
        <f>G164+G165+G166</f>
        <v>410068.5</v>
      </c>
      <c r="H163" s="44">
        <f>H165+H166</f>
        <v>82393.700000000012</v>
      </c>
      <c r="I163" s="44">
        <f>I164+I165+I166</f>
        <v>492462.2</v>
      </c>
    </row>
    <row r="164" spans="1:9" ht="26.25" thickBot="1">
      <c r="A164" s="94" t="s">
        <v>20</v>
      </c>
      <c r="B164" s="26" t="s">
        <v>92</v>
      </c>
      <c r="C164" s="21" t="s">
        <v>54</v>
      </c>
      <c r="D164" s="26" t="s">
        <v>145</v>
      </c>
      <c r="E164" s="21">
        <v>240</v>
      </c>
      <c r="F164" s="25" t="s">
        <v>140</v>
      </c>
      <c r="G164" s="24">
        <v>150000</v>
      </c>
      <c r="H164" s="44"/>
      <c r="I164" s="24">
        <v>150000</v>
      </c>
    </row>
    <row r="165" spans="1:9" ht="26.25" thickBot="1">
      <c r="A165" s="94" t="s">
        <v>20</v>
      </c>
      <c r="B165" s="26" t="s">
        <v>92</v>
      </c>
      <c r="C165" s="21" t="s">
        <v>54</v>
      </c>
      <c r="D165" s="26" t="s">
        <v>145</v>
      </c>
      <c r="E165" s="21">
        <v>240</v>
      </c>
      <c r="F165" s="25" t="s">
        <v>254</v>
      </c>
      <c r="G165" s="24">
        <v>56402.74</v>
      </c>
      <c r="H165" s="44"/>
      <c r="I165" s="24">
        <v>56402.74</v>
      </c>
    </row>
    <row r="166" spans="1:9" ht="26.25" thickBot="1">
      <c r="A166" s="94" t="s">
        <v>20</v>
      </c>
      <c r="B166" s="26" t="s">
        <v>92</v>
      </c>
      <c r="C166" s="21" t="s">
        <v>54</v>
      </c>
      <c r="D166" s="26" t="s">
        <v>145</v>
      </c>
      <c r="E166" s="21">
        <v>240</v>
      </c>
      <c r="F166" s="25" t="s">
        <v>123</v>
      </c>
      <c r="G166" s="24">
        <v>203665.76</v>
      </c>
      <c r="H166" s="44">
        <f>I166-G166</f>
        <v>82393.700000000012</v>
      </c>
      <c r="I166" s="44">
        <v>286059.46000000002</v>
      </c>
    </row>
    <row r="167" spans="1:9" ht="15" thickBot="1">
      <c r="A167" s="99" t="s">
        <v>236</v>
      </c>
      <c r="B167" s="33" t="s">
        <v>92</v>
      </c>
      <c r="C167" s="34" t="s">
        <v>237</v>
      </c>
      <c r="D167" s="33"/>
      <c r="E167" s="34"/>
      <c r="F167" s="30"/>
      <c r="G167" s="31">
        <f t="shared" ref="G167:H170" si="17">G168</f>
        <v>20000</v>
      </c>
      <c r="H167" s="42">
        <f t="shared" si="17"/>
        <v>-13056</v>
      </c>
      <c r="I167" s="31">
        <f>G167+H167</f>
        <v>6944</v>
      </c>
    </row>
    <row r="168" spans="1:9" s="8" customFormat="1" ht="26.25" thickBot="1">
      <c r="A168" s="94" t="s">
        <v>155</v>
      </c>
      <c r="B168" s="26" t="s">
        <v>92</v>
      </c>
      <c r="C168" s="21" t="s">
        <v>68</v>
      </c>
      <c r="D168" s="26"/>
      <c r="E168" s="21">
        <v>244</v>
      </c>
      <c r="F168" s="25" t="s">
        <v>123</v>
      </c>
      <c r="G168" s="24">
        <f t="shared" si="17"/>
        <v>20000</v>
      </c>
      <c r="H168" s="44">
        <f t="shared" si="17"/>
        <v>-13056</v>
      </c>
      <c r="I168" s="31">
        <f t="shared" ref="I168:I171" si="18">G168+H168</f>
        <v>6944</v>
      </c>
    </row>
    <row r="169" spans="1:9" ht="39" thickBot="1">
      <c r="A169" s="97" t="s">
        <v>146</v>
      </c>
      <c r="B169" s="26" t="s">
        <v>92</v>
      </c>
      <c r="C169" s="21" t="s">
        <v>68</v>
      </c>
      <c r="D169" s="26" t="s">
        <v>27</v>
      </c>
      <c r="E169" s="21"/>
      <c r="F169" s="25"/>
      <c r="G169" s="24">
        <f t="shared" si="17"/>
        <v>20000</v>
      </c>
      <c r="H169" s="44">
        <f t="shared" si="17"/>
        <v>-13056</v>
      </c>
      <c r="I169" s="31">
        <f t="shared" si="18"/>
        <v>6944</v>
      </c>
    </row>
    <row r="170" spans="1:9" ht="26.25" thickBot="1">
      <c r="A170" s="94" t="s">
        <v>20</v>
      </c>
      <c r="B170" s="26" t="s">
        <v>92</v>
      </c>
      <c r="C170" s="21" t="s">
        <v>68</v>
      </c>
      <c r="D170" s="26" t="s">
        <v>69</v>
      </c>
      <c r="E170" s="21">
        <v>200</v>
      </c>
      <c r="F170" s="25"/>
      <c r="G170" s="24">
        <f t="shared" si="17"/>
        <v>20000</v>
      </c>
      <c r="H170" s="44">
        <f t="shared" si="17"/>
        <v>-13056</v>
      </c>
      <c r="I170" s="31">
        <f t="shared" si="18"/>
        <v>6944</v>
      </c>
    </row>
    <row r="171" spans="1:9" ht="25.15" customHeight="1" thickBot="1">
      <c r="A171" s="94" t="s">
        <v>20</v>
      </c>
      <c r="B171" s="26" t="s">
        <v>92</v>
      </c>
      <c r="C171" s="21" t="s">
        <v>68</v>
      </c>
      <c r="D171" s="26" t="s">
        <v>69</v>
      </c>
      <c r="E171" s="21">
        <v>240</v>
      </c>
      <c r="F171" s="25" t="s">
        <v>123</v>
      </c>
      <c r="G171" s="24">
        <v>20000</v>
      </c>
      <c r="H171" s="44">
        <v>-13056</v>
      </c>
      <c r="I171" s="31">
        <f t="shared" si="18"/>
        <v>6944</v>
      </c>
    </row>
    <row r="172" spans="1:9" ht="15" thickBot="1">
      <c r="A172" s="99" t="s">
        <v>239</v>
      </c>
      <c r="B172" s="33" t="s">
        <v>92</v>
      </c>
      <c r="C172" s="34" t="s">
        <v>242</v>
      </c>
      <c r="D172" s="33"/>
      <c r="E172" s="34"/>
      <c r="F172" s="30"/>
      <c r="G172" s="31">
        <f t="shared" ref="G172:I172" si="19">G173</f>
        <v>3500000</v>
      </c>
      <c r="H172" s="42"/>
      <c r="I172" s="31">
        <f t="shared" si="19"/>
        <v>3500000</v>
      </c>
    </row>
    <row r="173" spans="1:9" s="8" customFormat="1" ht="15" thickBot="1">
      <c r="A173" s="94" t="s">
        <v>157</v>
      </c>
      <c r="B173" s="26" t="s">
        <v>92</v>
      </c>
      <c r="C173" s="21" t="s">
        <v>70</v>
      </c>
      <c r="D173" s="26"/>
      <c r="E173" s="21"/>
      <c r="F173" s="25"/>
      <c r="G173" s="24">
        <f>G174</f>
        <v>3500000</v>
      </c>
      <c r="H173" s="44"/>
      <c r="I173" s="24">
        <f>I174</f>
        <v>3500000</v>
      </c>
    </row>
    <row r="174" spans="1:9" s="8" customFormat="1" ht="26.25" thickBot="1">
      <c r="A174" s="94" t="s">
        <v>241</v>
      </c>
      <c r="B174" s="26" t="s">
        <v>92</v>
      </c>
      <c r="C174" s="21" t="s">
        <v>243</v>
      </c>
      <c r="D174" s="26" t="s">
        <v>143</v>
      </c>
      <c r="E174" s="21"/>
      <c r="F174" s="25"/>
      <c r="G174" s="24">
        <f>G175</f>
        <v>3500000</v>
      </c>
      <c r="H174" s="44"/>
      <c r="I174" s="24">
        <f>I175</f>
        <v>3500000</v>
      </c>
    </row>
    <row r="175" spans="1:9" ht="26.25" thickBot="1">
      <c r="A175" s="94" t="s">
        <v>158</v>
      </c>
      <c r="B175" s="26" t="s">
        <v>92</v>
      </c>
      <c r="C175" s="21" t="s">
        <v>70</v>
      </c>
      <c r="D175" s="26" t="s">
        <v>112</v>
      </c>
      <c r="E175" s="21"/>
      <c r="F175" s="26"/>
      <c r="G175" s="47">
        <f>G176</f>
        <v>3500000</v>
      </c>
      <c r="H175" s="44"/>
      <c r="I175" s="47">
        <f>I176</f>
        <v>3500000</v>
      </c>
    </row>
    <row r="176" spans="1:9" ht="15" thickBot="1">
      <c r="A176" s="94" t="s">
        <v>156</v>
      </c>
      <c r="B176" s="26" t="s">
        <v>92</v>
      </c>
      <c r="C176" s="21" t="s">
        <v>70</v>
      </c>
      <c r="D176" s="26" t="s">
        <v>143</v>
      </c>
      <c r="E176" s="26" t="s">
        <v>244</v>
      </c>
      <c r="F176" s="26"/>
      <c r="G176" s="47">
        <f>G177</f>
        <v>3500000</v>
      </c>
      <c r="H176" s="44"/>
      <c r="I176" s="47">
        <f>I177</f>
        <v>3500000</v>
      </c>
    </row>
    <row r="177" spans="1:9" ht="15" thickBot="1">
      <c r="A177" s="94" t="s">
        <v>240</v>
      </c>
      <c r="B177" s="26" t="s">
        <v>92</v>
      </c>
      <c r="C177" s="21" t="s">
        <v>70</v>
      </c>
      <c r="D177" s="26" t="s">
        <v>116</v>
      </c>
      <c r="E177" s="21">
        <v>540</v>
      </c>
      <c r="F177" s="26" t="s">
        <v>123</v>
      </c>
      <c r="G177" s="47">
        <v>3500000</v>
      </c>
      <c r="H177" s="44"/>
      <c r="I177" s="47">
        <v>3500000</v>
      </c>
    </row>
    <row r="178" spans="1:9" ht="15" thickBot="1">
      <c r="A178" s="37" t="s">
        <v>238</v>
      </c>
      <c r="B178" s="33" t="s">
        <v>92</v>
      </c>
      <c r="C178" s="34" t="s">
        <v>251</v>
      </c>
      <c r="D178" s="33"/>
      <c r="E178" s="34"/>
      <c r="F178" s="33"/>
      <c r="G178" s="43">
        <f>G179</f>
        <v>295243</v>
      </c>
      <c r="H178" s="42">
        <f>H179</f>
        <v>-13716.029999999999</v>
      </c>
      <c r="I178" s="43">
        <f>G178+H178</f>
        <v>281526.96999999997</v>
      </c>
    </row>
    <row r="179" spans="1:9" ht="15" thickBot="1">
      <c r="A179" s="39" t="s">
        <v>75</v>
      </c>
      <c r="B179" s="26" t="s">
        <v>92</v>
      </c>
      <c r="C179" s="21" t="s">
        <v>74</v>
      </c>
      <c r="D179" s="26" t="s">
        <v>77</v>
      </c>
      <c r="E179" s="21"/>
      <c r="F179" s="25"/>
      <c r="G179" s="24">
        <f>G180</f>
        <v>295243</v>
      </c>
      <c r="H179" s="44">
        <f>H180</f>
        <v>-13716.029999999999</v>
      </c>
      <c r="I179" s="43">
        <f t="shared" ref="I179:I183" si="20">G179+H179</f>
        <v>281526.96999999997</v>
      </c>
    </row>
    <row r="180" spans="1:9" ht="26.25" thickBot="1">
      <c r="A180" s="39" t="s">
        <v>76</v>
      </c>
      <c r="B180" s="26" t="s">
        <v>92</v>
      </c>
      <c r="C180" s="21" t="s">
        <v>74</v>
      </c>
      <c r="D180" s="26" t="s">
        <v>77</v>
      </c>
      <c r="E180" s="21"/>
      <c r="F180" s="25"/>
      <c r="G180" s="24">
        <f>G181+G187</f>
        <v>295243</v>
      </c>
      <c r="H180" s="44">
        <f>H181+H187</f>
        <v>-13716.029999999999</v>
      </c>
      <c r="I180" s="43">
        <f t="shared" si="20"/>
        <v>281526.96999999997</v>
      </c>
    </row>
    <row r="181" spans="1:9" ht="26.25" thickBot="1">
      <c r="A181" s="39" t="s">
        <v>78</v>
      </c>
      <c r="B181" s="26" t="s">
        <v>92</v>
      </c>
      <c r="C181" s="21" t="s">
        <v>74</v>
      </c>
      <c r="D181" s="26" t="s">
        <v>79</v>
      </c>
      <c r="E181" s="21">
        <v>300</v>
      </c>
      <c r="F181" s="25"/>
      <c r="G181" s="24">
        <f>G182+G184</f>
        <v>225243</v>
      </c>
      <c r="H181" s="44">
        <f>H182+H184</f>
        <v>-1251</v>
      </c>
      <c r="I181" s="43">
        <f t="shared" si="20"/>
        <v>223992</v>
      </c>
    </row>
    <row r="182" spans="1:9" ht="26.25" thickBot="1">
      <c r="A182" s="39" t="s">
        <v>80</v>
      </c>
      <c r="B182" s="26" t="s">
        <v>92</v>
      </c>
      <c r="C182" s="21" t="s">
        <v>74</v>
      </c>
      <c r="D182" s="26" t="s">
        <v>81</v>
      </c>
      <c r="E182" s="21">
        <v>312</v>
      </c>
      <c r="F182" s="25"/>
      <c r="G182" s="24">
        <f>G183</f>
        <v>215243</v>
      </c>
      <c r="H182" s="44">
        <f>H183</f>
        <v>8749</v>
      </c>
      <c r="I182" s="43">
        <f t="shared" si="20"/>
        <v>223992</v>
      </c>
    </row>
    <row r="183" spans="1:9" s="8" customFormat="1" ht="26.25" thickBot="1">
      <c r="A183" s="39" t="s">
        <v>82</v>
      </c>
      <c r="B183" s="26" t="s">
        <v>92</v>
      </c>
      <c r="C183" s="21" t="s">
        <v>74</v>
      </c>
      <c r="D183" s="26" t="s">
        <v>81</v>
      </c>
      <c r="E183" s="21">
        <v>312</v>
      </c>
      <c r="F183" s="25" t="s">
        <v>123</v>
      </c>
      <c r="G183" s="24">
        <v>215243</v>
      </c>
      <c r="H183" s="44">
        <v>8749</v>
      </c>
      <c r="I183" s="43">
        <f t="shared" si="20"/>
        <v>223992</v>
      </c>
    </row>
    <row r="184" spans="1:9" ht="15" thickBot="1">
      <c r="A184" s="39" t="s">
        <v>83</v>
      </c>
      <c r="B184" s="26" t="s">
        <v>92</v>
      </c>
      <c r="C184" s="21" t="s">
        <v>74</v>
      </c>
      <c r="D184" s="26" t="s">
        <v>84</v>
      </c>
      <c r="E184" s="21">
        <v>360</v>
      </c>
      <c r="F184" s="25"/>
      <c r="G184" s="24">
        <f t="shared" ref="G184:I185" si="21">G185</f>
        <v>10000</v>
      </c>
      <c r="H184" s="44">
        <f t="shared" si="21"/>
        <v>-10000</v>
      </c>
      <c r="I184" s="24">
        <f t="shared" si="21"/>
        <v>0</v>
      </c>
    </row>
    <row r="185" spans="1:9" ht="26.25" thickBot="1">
      <c r="A185" s="39" t="s">
        <v>85</v>
      </c>
      <c r="B185" s="26" t="s">
        <v>92</v>
      </c>
      <c r="C185" s="21" t="s">
        <v>74</v>
      </c>
      <c r="D185" s="26" t="s">
        <v>84</v>
      </c>
      <c r="E185" s="21">
        <v>360</v>
      </c>
      <c r="F185" s="25"/>
      <c r="G185" s="24">
        <f t="shared" si="21"/>
        <v>10000</v>
      </c>
      <c r="H185" s="44">
        <f t="shared" si="21"/>
        <v>-10000</v>
      </c>
      <c r="I185" s="24">
        <f t="shared" si="21"/>
        <v>0</v>
      </c>
    </row>
    <row r="186" spans="1:9" s="8" customFormat="1" ht="15" thickBot="1">
      <c r="A186" s="39" t="s">
        <v>86</v>
      </c>
      <c r="B186" s="26" t="s">
        <v>92</v>
      </c>
      <c r="C186" s="21" t="s">
        <v>74</v>
      </c>
      <c r="D186" s="26" t="s">
        <v>84</v>
      </c>
      <c r="E186" s="21">
        <v>360</v>
      </c>
      <c r="F186" s="25" t="s">
        <v>123</v>
      </c>
      <c r="G186" s="24">
        <v>10000</v>
      </c>
      <c r="H186" s="44">
        <v>-10000</v>
      </c>
      <c r="I186" s="24">
        <f>H186+G186</f>
        <v>0</v>
      </c>
    </row>
    <row r="187" spans="1:9" ht="26.25" thickBot="1">
      <c r="A187" s="39" t="s">
        <v>250</v>
      </c>
      <c r="B187" s="26" t="s">
        <v>92</v>
      </c>
      <c r="C187" s="21" t="s">
        <v>74</v>
      </c>
      <c r="D187" s="26" t="s">
        <v>115</v>
      </c>
      <c r="E187" s="21"/>
      <c r="F187" s="25"/>
      <c r="G187" s="24">
        <f t="shared" ref="G187:I188" si="22">G188</f>
        <v>70000</v>
      </c>
      <c r="H187" s="44">
        <f t="shared" si="22"/>
        <v>-12465.029999999999</v>
      </c>
      <c r="I187" s="24">
        <f t="shared" si="22"/>
        <v>57534.97</v>
      </c>
    </row>
    <row r="188" spans="1:9" ht="15" thickBot="1">
      <c r="A188" s="39" t="s">
        <v>71</v>
      </c>
      <c r="B188" s="26" t="s">
        <v>92</v>
      </c>
      <c r="C188" s="21" t="s">
        <v>74</v>
      </c>
      <c r="D188" s="26" t="s">
        <v>111</v>
      </c>
      <c r="E188" s="21">
        <v>500</v>
      </c>
      <c r="F188" s="25"/>
      <c r="G188" s="24">
        <f t="shared" si="22"/>
        <v>70000</v>
      </c>
      <c r="H188" s="44">
        <f t="shared" si="22"/>
        <v>-12465.029999999999</v>
      </c>
      <c r="I188" s="24">
        <f t="shared" si="22"/>
        <v>57534.97</v>
      </c>
    </row>
    <row r="189" spans="1:9" ht="15" thickBot="1">
      <c r="A189" s="39" t="s">
        <v>72</v>
      </c>
      <c r="B189" s="26" t="s">
        <v>92</v>
      </c>
      <c r="C189" s="21" t="s">
        <v>74</v>
      </c>
      <c r="D189" s="26" t="s">
        <v>111</v>
      </c>
      <c r="E189" s="21">
        <v>540</v>
      </c>
      <c r="F189" s="25"/>
      <c r="G189" s="24">
        <v>70000</v>
      </c>
      <c r="H189" s="44">
        <f>I189-G189</f>
        <v>-12465.029999999999</v>
      </c>
      <c r="I189" s="24">
        <v>57534.97</v>
      </c>
    </row>
    <row r="190" spans="1:9" ht="15" thickBot="1">
      <c r="A190" s="37" t="s">
        <v>87</v>
      </c>
      <c r="B190" s="33" t="s">
        <v>92</v>
      </c>
      <c r="C190" s="34" t="s">
        <v>248</v>
      </c>
      <c r="D190" s="33"/>
      <c r="E190" s="34"/>
      <c r="F190" s="33"/>
      <c r="G190" s="43">
        <f>G191</f>
        <v>1000</v>
      </c>
      <c r="H190" s="42"/>
      <c r="I190" s="43">
        <f>I191</f>
        <v>1000</v>
      </c>
    </row>
    <row r="191" spans="1:9" ht="26.25" thickBot="1">
      <c r="A191" s="39" t="s">
        <v>245</v>
      </c>
      <c r="B191" s="26" t="s">
        <v>92</v>
      </c>
      <c r="C191" s="21" t="s">
        <v>114</v>
      </c>
      <c r="D191" s="26"/>
      <c r="E191" s="21"/>
      <c r="F191" s="25"/>
      <c r="G191" s="24">
        <f>G192</f>
        <v>1000</v>
      </c>
      <c r="H191" s="44"/>
      <c r="I191" s="24">
        <f>I192</f>
        <v>1000</v>
      </c>
    </row>
    <row r="192" spans="1:9" ht="26.25" thickBot="1">
      <c r="A192" s="39" t="s">
        <v>88</v>
      </c>
      <c r="B192" s="26" t="s">
        <v>92</v>
      </c>
      <c r="C192" s="21" t="s">
        <v>114</v>
      </c>
      <c r="D192" s="26" t="s">
        <v>89</v>
      </c>
      <c r="E192" s="21"/>
      <c r="F192" s="25"/>
      <c r="G192" s="24">
        <f t="shared" ref="G192:I192" si="23">G194</f>
        <v>1000</v>
      </c>
      <c r="H192" s="44"/>
      <c r="I192" s="24">
        <f t="shared" si="23"/>
        <v>1000</v>
      </c>
    </row>
    <row r="193" spans="1:9" ht="26.25" thickBot="1">
      <c r="A193" s="39" t="s">
        <v>246</v>
      </c>
      <c r="B193" s="26" t="s">
        <v>92</v>
      </c>
      <c r="C193" s="21" t="s">
        <v>114</v>
      </c>
      <c r="D193" s="26" t="s">
        <v>249</v>
      </c>
      <c r="E193" s="21"/>
      <c r="F193" s="25"/>
      <c r="G193" s="24"/>
      <c r="H193" s="44"/>
      <c r="I193" s="24"/>
    </row>
    <row r="194" spans="1:9" ht="51.75" thickBot="1">
      <c r="A194" s="39" t="s">
        <v>247</v>
      </c>
      <c r="B194" s="26" t="s">
        <v>92</v>
      </c>
      <c r="C194" s="21" t="s">
        <v>114</v>
      </c>
      <c r="D194" s="26" t="s">
        <v>90</v>
      </c>
      <c r="E194" s="21"/>
      <c r="F194" s="25"/>
      <c r="G194" s="24">
        <f>G195</f>
        <v>1000</v>
      </c>
      <c r="H194" s="44"/>
      <c r="I194" s="24">
        <f>I195</f>
        <v>1000</v>
      </c>
    </row>
    <row r="195" spans="1:9" ht="15" thickBot="1">
      <c r="A195" s="39" t="s">
        <v>71</v>
      </c>
      <c r="B195" s="26" t="s">
        <v>92</v>
      </c>
      <c r="C195" s="21" t="s">
        <v>114</v>
      </c>
      <c r="D195" s="26" t="s">
        <v>91</v>
      </c>
      <c r="E195" s="21">
        <v>500</v>
      </c>
      <c r="F195" s="25"/>
      <c r="G195" s="24">
        <f>G196</f>
        <v>1000</v>
      </c>
      <c r="H195" s="44"/>
      <c r="I195" s="24">
        <f>I196</f>
        <v>1000</v>
      </c>
    </row>
    <row r="196" spans="1:9" ht="15" thickBot="1">
      <c r="A196" s="39" t="s">
        <v>72</v>
      </c>
      <c r="B196" s="26" t="s">
        <v>92</v>
      </c>
      <c r="C196" s="21" t="s">
        <v>114</v>
      </c>
      <c r="D196" s="26" t="s">
        <v>91</v>
      </c>
      <c r="E196" s="21">
        <v>540</v>
      </c>
      <c r="F196" s="25"/>
      <c r="G196" s="24">
        <v>1000</v>
      </c>
      <c r="H196" s="44"/>
      <c r="I196" s="24">
        <v>1000</v>
      </c>
    </row>
    <row r="199" spans="1:9">
      <c r="A199" s="15"/>
      <c r="G199" s="4"/>
      <c r="H199" s="13"/>
    </row>
    <row r="200" spans="1:9">
      <c r="A200" s="14"/>
      <c r="H200" s="13"/>
    </row>
    <row r="201" spans="1:9">
      <c r="A201" s="15"/>
      <c r="G201" s="4"/>
      <c r="H201" s="13"/>
    </row>
    <row r="202" spans="1:9">
      <c r="A202" s="14"/>
      <c r="H202" s="13"/>
    </row>
    <row r="203" spans="1:9">
      <c r="A203" s="15"/>
      <c r="G203" s="4"/>
      <c r="H203" s="13"/>
    </row>
    <row r="204" spans="1:9">
      <c r="A204" s="14"/>
      <c r="H204" s="13"/>
    </row>
    <row r="205" spans="1:9">
      <c r="A205" s="16"/>
      <c r="G205" s="4"/>
      <c r="H205" s="13"/>
    </row>
    <row r="207" spans="1:9">
      <c r="G207" s="4"/>
    </row>
    <row r="209" spans="7:7">
      <c r="G209" s="4"/>
    </row>
    <row r="211" spans="7:7">
      <c r="G211" s="4"/>
    </row>
  </sheetData>
  <autoFilter ref="A6:I196">
    <filterColumn colId="3"/>
    <filterColumn colId="4"/>
    <filterColumn colId="5"/>
  </autoFilter>
  <mergeCells count="11">
    <mergeCell ref="C1:I3"/>
    <mergeCell ref="H5:H6"/>
    <mergeCell ref="I5:I6"/>
    <mergeCell ref="A4:G4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Y200"/>
  <sheetViews>
    <sheetView topLeftCell="A33" workbookViewId="0">
      <selection activeCell="H56" sqref="H56"/>
    </sheetView>
  </sheetViews>
  <sheetFormatPr defaultColWidth="8.85546875" defaultRowHeight="14.25"/>
  <cols>
    <col min="1" max="1" width="42.7109375" style="1" customWidth="1"/>
    <col min="2" max="2" width="10.42578125" style="1" customWidth="1"/>
    <col min="3" max="3" width="12.7109375" style="1" customWidth="1"/>
    <col min="4" max="4" width="13.28515625" style="1" customWidth="1"/>
    <col min="5" max="5" width="14.42578125" style="1" customWidth="1"/>
    <col min="6" max="6" width="13.140625" style="1" customWidth="1"/>
    <col min="7" max="7" width="15.28515625" style="1" customWidth="1"/>
    <col min="8" max="16384" width="8.85546875" style="1"/>
  </cols>
  <sheetData>
    <row r="1" spans="1:25" ht="3.6" customHeight="1">
      <c r="G1" s="107"/>
    </row>
    <row r="2" spans="1:25" ht="13.9" customHeight="1">
      <c r="A2" s="107"/>
      <c r="B2" s="128" t="s">
        <v>352</v>
      </c>
      <c r="C2" s="128"/>
      <c r="D2" s="128"/>
      <c r="E2" s="128"/>
      <c r="F2" s="129"/>
      <c r="G2" s="129"/>
    </row>
    <row r="3" spans="1:25">
      <c r="A3" s="107"/>
      <c r="B3" s="128"/>
      <c r="C3" s="128"/>
      <c r="D3" s="128"/>
      <c r="E3" s="128"/>
      <c r="F3" s="129"/>
      <c r="G3" s="129"/>
    </row>
    <row r="4" spans="1:25">
      <c r="A4" s="107"/>
      <c r="B4" s="128"/>
      <c r="C4" s="128"/>
      <c r="D4" s="128"/>
      <c r="E4" s="128"/>
      <c r="F4" s="129"/>
      <c r="G4" s="129"/>
    </row>
    <row r="5" spans="1:25" ht="21" customHeight="1">
      <c r="A5" s="107"/>
      <c r="B5" s="128"/>
      <c r="C5" s="128"/>
      <c r="D5" s="128"/>
      <c r="E5" s="128"/>
      <c r="F5" s="129"/>
      <c r="G5" s="129"/>
    </row>
    <row r="6" spans="1:25" ht="13.9" customHeight="1">
      <c r="A6" s="123" t="s">
        <v>119</v>
      </c>
      <c r="B6" s="123"/>
      <c r="C6" s="123"/>
      <c r="D6" s="123"/>
      <c r="E6" s="123"/>
      <c r="F6" s="107"/>
      <c r="G6" s="107"/>
    </row>
    <row r="7" spans="1:25" ht="40.5" customHeight="1">
      <c r="A7" s="123"/>
      <c r="B7" s="123"/>
      <c r="C7" s="123"/>
      <c r="D7" s="123"/>
      <c r="E7" s="123"/>
      <c r="F7" s="108"/>
      <c r="G7" s="108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>
      <c r="A8" s="123"/>
      <c r="B8" s="123"/>
      <c r="C8" s="123"/>
      <c r="D8" s="123"/>
      <c r="E8" s="123"/>
      <c r="F8" s="108"/>
      <c r="G8" s="108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.5" customHeight="1" thickBot="1">
      <c r="A9" s="108"/>
      <c r="B9" s="108"/>
      <c r="C9" s="108"/>
      <c r="D9" s="108"/>
      <c r="E9" s="108"/>
      <c r="F9" s="108"/>
      <c r="G9" s="108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36" hidden="1" customHeight="1" thickBot="1">
      <c r="A10" s="108"/>
      <c r="B10" s="108"/>
      <c r="C10" s="108"/>
      <c r="D10" s="108"/>
      <c r="E10" s="108"/>
      <c r="F10" s="108"/>
      <c r="G10" s="108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s="12" customFormat="1" ht="51.75" thickBot="1">
      <c r="A11" s="109" t="s">
        <v>0</v>
      </c>
      <c r="B11" s="109" t="s">
        <v>98</v>
      </c>
      <c r="C11" s="109" t="s">
        <v>96</v>
      </c>
      <c r="D11" s="109" t="s">
        <v>2</v>
      </c>
      <c r="E11" s="126" t="s">
        <v>101</v>
      </c>
      <c r="F11" s="124" t="s">
        <v>253</v>
      </c>
      <c r="G11" s="124" t="s">
        <v>252</v>
      </c>
    </row>
    <row r="12" spans="1:25" s="5" customFormat="1" ht="14.45" customHeight="1" thickBot="1">
      <c r="A12" s="110">
        <v>1</v>
      </c>
      <c r="B12" s="111">
        <v>2</v>
      </c>
      <c r="C12" s="111">
        <v>3</v>
      </c>
      <c r="D12" s="111">
        <v>4</v>
      </c>
      <c r="E12" s="127"/>
      <c r="F12" s="125"/>
      <c r="G12" s="125"/>
    </row>
    <row r="13" spans="1:25" ht="39" thickBot="1">
      <c r="A13" s="68" t="s">
        <v>3</v>
      </c>
      <c r="B13" s="69"/>
      <c r="C13" s="70"/>
      <c r="D13" s="69"/>
      <c r="E13" s="38">
        <f>E14+E61+E71+E82+E107+E171+E176+E182+E194</f>
        <v>16973536.550000001</v>
      </c>
      <c r="F13" s="42">
        <f>F14+F61+F71+F107+F171+F182</f>
        <v>83181.974000000206</v>
      </c>
      <c r="G13" s="42">
        <f>E13+F13</f>
        <v>17056718.524</v>
      </c>
    </row>
    <row r="14" spans="1:25" ht="15" thickBot="1">
      <c r="A14" s="71" t="s">
        <v>4</v>
      </c>
      <c r="B14" s="72" t="s">
        <v>5</v>
      </c>
      <c r="C14" s="68"/>
      <c r="D14" s="72"/>
      <c r="E14" s="19">
        <f>E15+E21+E45+E51</f>
        <v>5922998</v>
      </c>
      <c r="F14" s="42">
        <f>F21+F51</f>
        <v>58541.664000000164</v>
      </c>
      <c r="G14" s="42">
        <f>G15+G21+G45+G51</f>
        <v>5981539.6640000008</v>
      </c>
    </row>
    <row r="15" spans="1:25" ht="51.75" thickBot="1">
      <c r="A15" s="73" t="s">
        <v>6</v>
      </c>
      <c r="B15" s="74" t="s">
        <v>7</v>
      </c>
      <c r="C15" s="75"/>
      <c r="D15" s="74"/>
      <c r="E15" s="43">
        <f t="shared" ref="E15:E19" si="0">E16</f>
        <v>126000</v>
      </c>
      <c r="F15" s="42"/>
      <c r="G15" s="43">
        <f>G16</f>
        <v>126000</v>
      </c>
    </row>
    <row r="16" spans="1:25" ht="51.75" thickBot="1">
      <c r="A16" s="76" t="s">
        <v>121</v>
      </c>
      <c r="B16" s="77" t="s">
        <v>7</v>
      </c>
      <c r="C16" s="78" t="s">
        <v>8</v>
      </c>
      <c r="D16" s="77"/>
      <c r="E16" s="24">
        <f t="shared" si="0"/>
        <v>126000</v>
      </c>
      <c r="F16" s="44"/>
      <c r="G16" s="24">
        <f>G17</f>
        <v>126000</v>
      </c>
    </row>
    <row r="17" spans="1:7" ht="51.75" thickBot="1">
      <c r="A17" s="76" t="s">
        <v>9</v>
      </c>
      <c r="B17" s="77" t="s">
        <v>7</v>
      </c>
      <c r="C17" s="79" t="s">
        <v>10</v>
      </c>
      <c r="D17" s="77"/>
      <c r="E17" s="24">
        <f t="shared" si="0"/>
        <v>126000</v>
      </c>
      <c r="F17" s="44"/>
      <c r="G17" s="24">
        <f>G18</f>
        <v>126000</v>
      </c>
    </row>
    <row r="18" spans="1:7" ht="26.25" thickBot="1">
      <c r="A18" s="76" t="s">
        <v>11</v>
      </c>
      <c r="B18" s="77" t="s">
        <v>7</v>
      </c>
      <c r="C18" s="79" t="s">
        <v>12</v>
      </c>
      <c r="D18" s="77"/>
      <c r="E18" s="24">
        <f t="shared" si="0"/>
        <v>126000</v>
      </c>
      <c r="F18" s="44"/>
      <c r="G18" s="44">
        <f>G19</f>
        <v>126000</v>
      </c>
    </row>
    <row r="19" spans="1:7" ht="77.25" thickBot="1">
      <c r="A19" s="80" t="s">
        <v>18</v>
      </c>
      <c r="B19" s="77" t="s">
        <v>7</v>
      </c>
      <c r="C19" s="79" t="s">
        <v>12</v>
      </c>
      <c r="D19" s="77" t="s">
        <v>165</v>
      </c>
      <c r="E19" s="24">
        <f t="shared" si="0"/>
        <v>126000</v>
      </c>
      <c r="F19" s="44"/>
      <c r="G19" s="44">
        <f>G20</f>
        <v>126000</v>
      </c>
    </row>
    <row r="20" spans="1:7" ht="26.25" thickBot="1">
      <c r="A20" s="81" t="s">
        <v>19</v>
      </c>
      <c r="B20" s="77" t="s">
        <v>7</v>
      </c>
      <c r="C20" s="79" t="s">
        <v>12</v>
      </c>
      <c r="D20" s="77" t="s">
        <v>166</v>
      </c>
      <c r="E20" s="24">
        <v>126000</v>
      </c>
      <c r="F20" s="44"/>
      <c r="G20" s="44">
        <f>E20</f>
        <v>126000</v>
      </c>
    </row>
    <row r="21" spans="1:7" s="8" customFormat="1" ht="51.75" thickBot="1">
      <c r="A21" s="73" t="s">
        <v>14</v>
      </c>
      <c r="B21" s="74" t="s">
        <v>15</v>
      </c>
      <c r="C21" s="74"/>
      <c r="D21" s="74"/>
      <c r="E21" s="43">
        <f t="shared" ref="E21:G22" si="1">E22</f>
        <v>5444045</v>
      </c>
      <c r="F21" s="42">
        <f t="shared" si="1"/>
        <v>55787.974000000162</v>
      </c>
      <c r="G21" s="42">
        <f t="shared" si="1"/>
        <v>5499832.9740000004</v>
      </c>
    </row>
    <row r="22" spans="1:7" ht="51.75" thickBot="1">
      <c r="A22" s="76" t="s">
        <v>121</v>
      </c>
      <c r="B22" s="77" t="s">
        <v>15</v>
      </c>
      <c r="C22" s="79" t="s">
        <v>8</v>
      </c>
      <c r="D22" s="77"/>
      <c r="E22" s="24">
        <f t="shared" si="1"/>
        <v>5444045</v>
      </c>
      <c r="F22" s="44">
        <f t="shared" si="1"/>
        <v>55787.974000000162</v>
      </c>
      <c r="G22" s="44">
        <f t="shared" si="1"/>
        <v>5499832.9740000004</v>
      </c>
    </row>
    <row r="23" spans="1:7" ht="51.75" thickBot="1">
      <c r="A23" s="76" t="s">
        <v>9</v>
      </c>
      <c r="B23" s="77" t="s">
        <v>15</v>
      </c>
      <c r="C23" s="79" t="s">
        <v>10</v>
      </c>
      <c r="D23" s="77"/>
      <c r="E23" s="24">
        <f>E24+E40</f>
        <v>5444045</v>
      </c>
      <c r="F23" s="44">
        <f>F24+F41</f>
        <v>55787.974000000162</v>
      </c>
      <c r="G23" s="44">
        <f>E23+F23</f>
        <v>5499832.9740000004</v>
      </c>
    </row>
    <row r="24" spans="1:7" ht="15" thickBot="1">
      <c r="A24" s="81" t="s">
        <v>16</v>
      </c>
      <c r="B24" s="77" t="s">
        <v>15</v>
      </c>
      <c r="C24" s="77" t="s">
        <v>17</v>
      </c>
      <c r="D24" s="77" t="s">
        <v>167</v>
      </c>
      <c r="E24" s="24">
        <f>E25+E29+E31</f>
        <v>4841005</v>
      </c>
      <c r="F24" s="44">
        <f>F25+F29+F31</f>
        <v>-633097.14999999991</v>
      </c>
      <c r="G24" s="44">
        <f>F24+E24</f>
        <v>4207907.8499999996</v>
      </c>
    </row>
    <row r="25" spans="1:7" ht="26.25" thickBot="1">
      <c r="A25" s="85" t="s">
        <v>13</v>
      </c>
      <c r="B25" s="84" t="s">
        <v>15</v>
      </c>
      <c r="C25" s="84" t="s">
        <v>17</v>
      </c>
      <c r="D25" s="84" t="s">
        <v>175</v>
      </c>
      <c r="E25" s="24">
        <f>E26+E27+E28</f>
        <v>2405500</v>
      </c>
      <c r="F25" s="44">
        <f>F26+F27</f>
        <v>-336250.43999999994</v>
      </c>
      <c r="G25" s="44">
        <f>E25+F25</f>
        <v>2069249.56</v>
      </c>
    </row>
    <row r="26" spans="1:7" s="8" customFormat="1" ht="39" thickBot="1">
      <c r="A26" s="85" t="s">
        <v>20</v>
      </c>
      <c r="B26" s="84" t="s">
        <v>15</v>
      </c>
      <c r="C26" s="84" t="s">
        <v>17</v>
      </c>
      <c r="D26" s="84" t="s">
        <v>137</v>
      </c>
      <c r="E26" s="24">
        <v>1045000</v>
      </c>
      <c r="F26" s="44">
        <f>G26-E26</f>
        <v>-331350.68999999994</v>
      </c>
      <c r="G26" s="44">
        <v>713649.31</v>
      </c>
    </row>
    <row r="27" spans="1:7" s="8" customFormat="1" ht="39" thickBot="1">
      <c r="A27" s="85" t="s">
        <v>20</v>
      </c>
      <c r="B27" s="84" t="s">
        <v>15</v>
      </c>
      <c r="C27" s="84" t="s">
        <v>17</v>
      </c>
      <c r="D27" s="84" t="s">
        <v>137</v>
      </c>
      <c r="E27" s="24">
        <v>5000</v>
      </c>
      <c r="F27" s="44">
        <v>-4899.75</v>
      </c>
      <c r="G27" s="44">
        <f>F27+E27</f>
        <v>100.25</v>
      </c>
    </row>
    <row r="28" spans="1:7" s="8" customFormat="1" ht="39" thickBot="1">
      <c r="A28" s="85" t="s">
        <v>20</v>
      </c>
      <c r="B28" s="84" t="s">
        <v>15</v>
      </c>
      <c r="C28" s="84" t="s">
        <v>17</v>
      </c>
      <c r="D28" s="84" t="s">
        <v>137</v>
      </c>
      <c r="E28" s="24">
        <v>1355500</v>
      </c>
      <c r="F28" s="44"/>
      <c r="G28" s="44">
        <f>E28+F28</f>
        <v>1355500</v>
      </c>
    </row>
    <row r="29" spans="1:7" s="8" customFormat="1" ht="15" thickBot="1">
      <c r="A29" s="86" t="s">
        <v>22</v>
      </c>
      <c r="B29" s="84" t="s">
        <v>15</v>
      </c>
      <c r="C29" s="84" t="s">
        <v>17</v>
      </c>
      <c r="D29" s="84" t="s">
        <v>176</v>
      </c>
      <c r="E29" s="24">
        <f>E30</f>
        <v>5000</v>
      </c>
      <c r="F29" s="44">
        <f>F30</f>
        <v>-4000</v>
      </c>
      <c r="G29" s="44">
        <f>G30</f>
        <v>1000</v>
      </c>
    </row>
    <row r="30" spans="1:7" s="8" customFormat="1" ht="26.25" thickBot="1">
      <c r="A30" s="85" t="s">
        <v>177</v>
      </c>
      <c r="B30" s="84" t="s">
        <v>15</v>
      </c>
      <c r="C30" s="84" t="s">
        <v>17</v>
      </c>
      <c r="D30" s="87" t="s">
        <v>178</v>
      </c>
      <c r="E30" s="24">
        <v>5000</v>
      </c>
      <c r="F30" s="44">
        <f>G30-E30</f>
        <v>-4000</v>
      </c>
      <c r="G30" s="44">
        <v>1000</v>
      </c>
    </row>
    <row r="31" spans="1:7" s="8" customFormat="1" ht="77.25" thickBot="1">
      <c r="A31" s="80" t="s">
        <v>18</v>
      </c>
      <c r="B31" s="77" t="s">
        <v>15</v>
      </c>
      <c r="C31" s="77" t="s">
        <v>17</v>
      </c>
      <c r="D31" s="77" t="s">
        <v>165</v>
      </c>
      <c r="E31" s="104">
        <f>E32+E36</f>
        <v>2430505</v>
      </c>
      <c r="F31" s="105">
        <f>F32+F36</f>
        <v>-292846.70999999996</v>
      </c>
      <c r="G31" s="105">
        <f>G32+G36</f>
        <v>2137658.29</v>
      </c>
    </row>
    <row r="32" spans="1:7" s="8" customFormat="1" ht="77.25" thickBot="1">
      <c r="A32" s="82" t="s">
        <v>18</v>
      </c>
      <c r="B32" s="83" t="s">
        <v>168</v>
      </c>
      <c r="C32" s="83" t="s">
        <v>169</v>
      </c>
      <c r="D32" s="83" t="s">
        <v>165</v>
      </c>
      <c r="E32" s="24">
        <f>E33</f>
        <v>904661</v>
      </c>
      <c r="F32" s="44">
        <f>F33</f>
        <v>-489956.24</v>
      </c>
      <c r="G32" s="44">
        <f>G33</f>
        <v>414704.76</v>
      </c>
    </row>
    <row r="33" spans="1:7" s="8" customFormat="1" ht="26.25" thickBot="1">
      <c r="A33" s="82" t="s">
        <v>19</v>
      </c>
      <c r="B33" s="83" t="s">
        <v>168</v>
      </c>
      <c r="C33" s="83" t="s">
        <v>169</v>
      </c>
      <c r="D33" s="83" t="s">
        <v>166</v>
      </c>
      <c r="E33" s="24">
        <f>E34+E35</f>
        <v>904661</v>
      </c>
      <c r="F33" s="44">
        <f>F34+F35</f>
        <v>-489956.24</v>
      </c>
      <c r="G33" s="44">
        <f>G34+G35</f>
        <v>414704.76</v>
      </c>
    </row>
    <row r="34" spans="1:7" s="8" customFormat="1" ht="26.25" thickBot="1">
      <c r="A34" s="82" t="s">
        <v>170</v>
      </c>
      <c r="B34" s="83" t="s">
        <v>168</v>
      </c>
      <c r="C34" s="83" t="s">
        <v>169</v>
      </c>
      <c r="D34" s="83" t="s">
        <v>171</v>
      </c>
      <c r="E34" s="24">
        <v>694824</v>
      </c>
      <c r="F34" s="44">
        <f>G34-E34</f>
        <v>-376295</v>
      </c>
      <c r="G34" s="44">
        <v>318529</v>
      </c>
    </row>
    <row r="35" spans="1:7" s="8" customFormat="1" ht="51.75" thickBot="1">
      <c r="A35" s="82" t="s">
        <v>172</v>
      </c>
      <c r="B35" s="83" t="s">
        <v>168</v>
      </c>
      <c r="C35" s="83" t="s">
        <v>169</v>
      </c>
      <c r="D35" s="83" t="s">
        <v>173</v>
      </c>
      <c r="E35" s="24">
        <v>209837</v>
      </c>
      <c r="F35" s="44">
        <f>G35-E35</f>
        <v>-113661.24</v>
      </c>
      <c r="G35" s="44">
        <v>96175.76</v>
      </c>
    </row>
    <row r="36" spans="1:7" s="8" customFormat="1" ht="77.25" thickBot="1">
      <c r="A36" s="82" t="s">
        <v>18</v>
      </c>
      <c r="B36" s="84" t="s">
        <v>168</v>
      </c>
      <c r="C36" s="84" t="s">
        <v>174</v>
      </c>
      <c r="D36" s="84" t="s">
        <v>165</v>
      </c>
      <c r="E36" s="24">
        <f>E37</f>
        <v>1525844</v>
      </c>
      <c r="F36" s="44">
        <f>F37</f>
        <v>197109.53000000003</v>
      </c>
      <c r="G36" s="44">
        <f>G37</f>
        <v>1722953.53</v>
      </c>
    </row>
    <row r="37" spans="1:7" s="8" customFormat="1" ht="26.25" thickBot="1">
      <c r="A37" s="82" t="s">
        <v>19</v>
      </c>
      <c r="B37" s="83" t="s">
        <v>168</v>
      </c>
      <c r="C37" s="83" t="s">
        <v>174</v>
      </c>
      <c r="D37" s="83" t="s">
        <v>166</v>
      </c>
      <c r="E37" s="24">
        <f>E38+E39</f>
        <v>1525844</v>
      </c>
      <c r="F37" s="44">
        <f>F38+F39</f>
        <v>197109.53000000003</v>
      </c>
      <c r="G37" s="44">
        <f>G38+G39</f>
        <v>1722953.53</v>
      </c>
    </row>
    <row r="38" spans="1:7" s="8" customFormat="1" ht="26.25" thickBot="1">
      <c r="A38" s="82" t="s">
        <v>170</v>
      </c>
      <c r="B38" s="83" t="s">
        <v>168</v>
      </c>
      <c r="C38" s="83" t="s">
        <v>174</v>
      </c>
      <c r="D38" s="83" t="s">
        <v>171</v>
      </c>
      <c r="E38" s="24">
        <v>1171923</v>
      </c>
      <c r="F38" s="44">
        <f>G38-E38</f>
        <v>151390</v>
      </c>
      <c r="G38" s="44">
        <v>1323313</v>
      </c>
    </row>
    <row r="39" spans="1:7" ht="51.75" thickBot="1">
      <c r="A39" s="82" t="s">
        <v>172</v>
      </c>
      <c r="B39" s="83" t="s">
        <v>168</v>
      </c>
      <c r="C39" s="83" t="s">
        <v>174</v>
      </c>
      <c r="D39" s="83" t="s">
        <v>173</v>
      </c>
      <c r="E39" s="24">
        <v>353921</v>
      </c>
      <c r="F39" s="44">
        <f>G39-E39</f>
        <v>45719.530000000028</v>
      </c>
      <c r="G39" s="44">
        <v>399640.53</v>
      </c>
    </row>
    <row r="40" spans="1:7" ht="39" thickBot="1">
      <c r="A40" s="89" t="s">
        <v>23</v>
      </c>
      <c r="B40" s="84" t="s">
        <v>15</v>
      </c>
      <c r="C40" s="84" t="s">
        <v>24</v>
      </c>
      <c r="D40" s="87" t="s">
        <v>167</v>
      </c>
      <c r="E40" s="24">
        <f t="shared" ref="E40:G41" si="2">E41</f>
        <v>603040</v>
      </c>
      <c r="F40" s="44">
        <f t="shared" si="2"/>
        <v>688885.12400000007</v>
      </c>
      <c r="G40" s="44">
        <f t="shared" si="2"/>
        <v>1291925.1240000001</v>
      </c>
    </row>
    <row r="41" spans="1:7" ht="22.9" customHeight="1" thickBot="1">
      <c r="A41" s="89" t="s">
        <v>18</v>
      </c>
      <c r="B41" s="84" t="s">
        <v>15</v>
      </c>
      <c r="C41" s="84" t="s">
        <v>24</v>
      </c>
      <c r="D41" s="87" t="s">
        <v>165</v>
      </c>
      <c r="E41" s="24">
        <f t="shared" si="2"/>
        <v>603040</v>
      </c>
      <c r="F41" s="44">
        <f t="shared" si="2"/>
        <v>688885.12400000007</v>
      </c>
      <c r="G41" s="44">
        <f t="shared" si="2"/>
        <v>1291925.1240000001</v>
      </c>
    </row>
    <row r="42" spans="1:7" s="8" customFormat="1" ht="26.25" thickBot="1">
      <c r="A42" s="85" t="s">
        <v>19</v>
      </c>
      <c r="B42" s="84" t="s">
        <v>15</v>
      </c>
      <c r="C42" s="84" t="s">
        <v>24</v>
      </c>
      <c r="D42" s="87" t="s">
        <v>166</v>
      </c>
      <c r="E42" s="24">
        <f>E43+E44</f>
        <v>603040</v>
      </c>
      <c r="F42" s="44">
        <f>F43+F44</f>
        <v>688885.12400000007</v>
      </c>
      <c r="G42" s="44">
        <f>G43+G44</f>
        <v>1291925.1240000001</v>
      </c>
    </row>
    <row r="43" spans="1:7" s="8" customFormat="1" ht="26.25" thickBot="1">
      <c r="A43" s="82" t="s">
        <v>170</v>
      </c>
      <c r="B43" s="84" t="s">
        <v>15</v>
      </c>
      <c r="C43" s="84" t="s">
        <v>24</v>
      </c>
      <c r="D43" s="87" t="s">
        <v>171</v>
      </c>
      <c r="E43" s="24">
        <v>463164</v>
      </c>
      <c r="F43" s="44">
        <f>G43-E43</f>
        <v>529098</v>
      </c>
      <c r="G43" s="44">
        <v>992262</v>
      </c>
    </row>
    <row r="44" spans="1:7" ht="51.75" thickBot="1">
      <c r="A44" s="82" t="s">
        <v>172</v>
      </c>
      <c r="B44" s="84" t="s">
        <v>15</v>
      </c>
      <c r="C44" s="84" t="s">
        <v>24</v>
      </c>
      <c r="D44" s="87" t="s">
        <v>173</v>
      </c>
      <c r="E44" s="24">
        <v>139876</v>
      </c>
      <c r="F44" s="44">
        <f>G44-E44</f>
        <v>159787.12400000001</v>
      </c>
      <c r="G44" s="44">
        <f>G43*30.2/100</f>
        <v>299663.12400000001</v>
      </c>
    </row>
    <row r="45" spans="1:7" ht="15" thickBot="1">
      <c r="A45" s="73" t="s">
        <v>25</v>
      </c>
      <c r="B45" s="74" t="s">
        <v>26</v>
      </c>
      <c r="C45" s="74"/>
      <c r="D45" s="74"/>
      <c r="E45" s="31">
        <f>E46</f>
        <v>20953</v>
      </c>
      <c r="F45" s="42"/>
      <c r="G45" s="31">
        <f>G46</f>
        <v>20953</v>
      </c>
    </row>
    <row r="46" spans="1:7" ht="51.75" thickBot="1">
      <c r="A46" s="86" t="s">
        <v>121</v>
      </c>
      <c r="B46" s="84" t="s">
        <v>26</v>
      </c>
      <c r="C46" s="84" t="s">
        <v>27</v>
      </c>
      <c r="D46" s="84"/>
      <c r="E46" s="24">
        <f>E47</f>
        <v>20953</v>
      </c>
      <c r="F46" s="44"/>
      <c r="G46" s="24">
        <f>G47</f>
        <v>20953</v>
      </c>
    </row>
    <row r="47" spans="1:7" ht="51.75" thickBot="1">
      <c r="A47" s="86" t="s">
        <v>9</v>
      </c>
      <c r="B47" s="84" t="s">
        <v>26</v>
      </c>
      <c r="C47" s="84" t="s">
        <v>10</v>
      </c>
      <c r="D47" s="84"/>
      <c r="E47" s="24">
        <f>E48</f>
        <v>20953</v>
      </c>
      <c r="F47" s="44"/>
      <c r="G47" s="24">
        <f>G48</f>
        <v>20953</v>
      </c>
    </row>
    <row r="48" spans="1:7" ht="26.25" thickBot="1">
      <c r="A48" s="86" t="s">
        <v>179</v>
      </c>
      <c r="B48" s="84" t="s">
        <v>26</v>
      </c>
      <c r="C48" s="84" t="s">
        <v>28</v>
      </c>
      <c r="D48" s="84"/>
      <c r="E48" s="29">
        <f t="shared" ref="E48:G53" si="3">E49</f>
        <v>20953</v>
      </c>
      <c r="F48" s="44"/>
      <c r="G48" s="29">
        <f t="shared" si="3"/>
        <v>20953</v>
      </c>
    </row>
    <row r="49" spans="1:7" ht="15" thickBot="1">
      <c r="A49" s="86" t="s">
        <v>22</v>
      </c>
      <c r="B49" s="84" t="s">
        <v>26</v>
      </c>
      <c r="C49" s="84" t="s">
        <v>28</v>
      </c>
      <c r="D49" s="84" t="s">
        <v>176</v>
      </c>
      <c r="E49" s="24">
        <f t="shared" si="3"/>
        <v>20953</v>
      </c>
      <c r="F49" s="44"/>
      <c r="G49" s="24">
        <f t="shared" si="3"/>
        <v>20953</v>
      </c>
    </row>
    <row r="50" spans="1:7" s="8" customFormat="1" ht="15" thickBot="1">
      <c r="A50" s="86" t="s">
        <v>25</v>
      </c>
      <c r="B50" s="84" t="s">
        <v>26</v>
      </c>
      <c r="C50" s="84" t="s">
        <v>28</v>
      </c>
      <c r="D50" s="84" t="s">
        <v>180</v>
      </c>
      <c r="E50" s="24">
        <v>20953</v>
      </c>
      <c r="F50" s="44"/>
      <c r="G50" s="24">
        <v>20953</v>
      </c>
    </row>
    <row r="51" spans="1:7" ht="15" thickBot="1">
      <c r="A51" s="73" t="s">
        <v>29</v>
      </c>
      <c r="B51" s="74" t="s">
        <v>30</v>
      </c>
      <c r="C51" s="74"/>
      <c r="D51" s="74"/>
      <c r="E51" s="31">
        <f t="shared" si="3"/>
        <v>332000</v>
      </c>
      <c r="F51" s="42">
        <f t="shared" si="3"/>
        <v>2753.6900000000023</v>
      </c>
      <c r="G51" s="42">
        <f>G52</f>
        <v>334753.69</v>
      </c>
    </row>
    <row r="52" spans="1:7" ht="51.75" thickBot="1">
      <c r="A52" s="86" t="s">
        <v>121</v>
      </c>
      <c r="B52" s="84" t="s">
        <v>30</v>
      </c>
      <c r="C52" s="84" t="s">
        <v>181</v>
      </c>
      <c r="D52" s="84"/>
      <c r="E52" s="24">
        <f t="shared" si="3"/>
        <v>332000</v>
      </c>
      <c r="F52" s="44">
        <f t="shared" si="3"/>
        <v>2753.6900000000023</v>
      </c>
      <c r="G52" s="44">
        <f>G53</f>
        <v>334753.69</v>
      </c>
    </row>
    <row r="53" spans="1:7" ht="51.75" thickBot="1">
      <c r="A53" s="86" t="s">
        <v>9</v>
      </c>
      <c r="B53" s="84" t="s">
        <v>182</v>
      </c>
      <c r="C53" s="84" t="s">
        <v>10</v>
      </c>
      <c r="D53" s="84"/>
      <c r="E53" s="24">
        <f t="shared" si="3"/>
        <v>332000</v>
      </c>
      <c r="F53" s="44">
        <f t="shared" si="3"/>
        <v>2753.6900000000023</v>
      </c>
      <c r="G53" s="44">
        <f>G54</f>
        <v>334753.69</v>
      </c>
    </row>
    <row r="54" spans="1:7" ht="39" thickBot="1">
      <c r="A54" s="89" t="s">
        <v>183</v>
      </c>
      <c r="B54" s="87" t="s">
        <v>30</v>
      </c>
      <c r="C54" s="87" t="s">
        <v>31</v>
      </c>
      <c r="D54" s="90"/>
      <c r="E54" s="24">
        <f>E55+E60</f>
        <v>332000</v>
      </c>
      <c r="F54" s="44">
        <f>F55+F59</f>
        <v>2753.6900000000023</v>
      </c>
      <c r="G54" s="44">
        <f>G55+G59</f>
        <v>334753.69</v>
      </c>
    </row>
    <row r="55" spans="1:7" ht="26.25" thickBot="1">
      <c r="A55" s="85" t="s">
        <v>13</v>
      </c>
      <c r="B55" s="87" t="s">
        <v>30</v>
      </c>
      <c r="C55" s="87" t="s">
        <v>31</v>
      </c>
      <c r="D55" s="87" t="s">
        <v>175</v>
      </c>
      <c r="E55" s="29">
        <f>E56+E57+E58</f>
        <v>330000</v>
      </c>
      <c r="F55" s="44">
        <f>F56+F57+F58</f>
        <v>1141.6900000000023</v>
      </c>
      <c r="G55" s="44">
        <f>G56+G57+G58</f>
        <v>331141.69</v>
      </c>
    </row>
    <row r="56" spans="1:7" s="8" customFormat="1" ht="39" thickBot="1">
      <c r="A56" s="85" t="s">
        <v>20</v>
      </c>
      <c r="B56" s="87" t="s">
        <v>30</v>
      </c>
      <c r="C56" s="87" t="s">
        <v>31</v>
      </c>
      <c r="D56" s="87" t="s">
        <v>137</v>
      </c>
      <c r="E56" s="24">
        <v>260000</v>
      </c>
      <c r="F56" s="44">
        <f>G56-E56</f>
        <v>8309.6900000000023</v>
      </c>
      <c r="G56" s="44">
        <v>268309.69</v>
      </c>
    </row>
    <row r="57" spans="1:7" s="8" customFormat="1" ht="39" thickBot="1">
      <c r="A57" s="85" t="s">
        <v>20</v>
      </c>
      <c r="B57" s="87" t="s">
        <v>30</v>
      </c>
      <c r="C57" s="87" t="s">
        <v>31</v>
      </c>
      <c r="D57" s="87" t="s">
        <v>137</v>
      </c>
      <c r="E57" s="24">
        <v>10000</v>
      </c>
      <c r="F57" s="44">
        <v>7832</v>
      </c>
      <c r="G57" s="44">
        <f>E57+F57</f>
        <v>17832</v>
      </c>
    </row>
    <row r="58" spans="1:7" s="8" customFormat="1" ht="39" thickBot="1">
      <c r="A58" s="85" t="s">
        <v>20</v>
      </c>
      <c r="B58" s="87" t="s">
        <v>30</v>
      </c>
      <c r="C58" s="87" t="s">
        <v>31</v>
      </c>
      <c r="D58" s="87" t="s">
        <v>137</v>
      </c>
      <c r="E58" s="24">
        <v>60000</v>
      </c>
      <c r="F58" s="44">
        <v>-15000</v>
      </c>
      <c r="G58" s="44">
        <f>E58+F58</f>
        <v>45000</v>
      </c>
    </row>
    <row r="59" spans="1:7" ht="15" thickBot="1">
      <c r="A59" s="85" t="s">
        <v>22</v>
      </c>
      <c r="B59" s="84" t="s">
        <v>182</v>
      </c>
      <c r="C59" s="84" t="s">
        <v>31</v>
      </c>
      <c r="D59" s="87" t="s">
        <v>176</v>
      </c>
      <c r="E59" s="24">
        <f>E60</f>
        <v>2000</v>
      </c>
      <c r="F59" s="44">
        <f>F60</f>
        <v>1612</v>
      </c>
      <c r="G59" s="44">
        <f>G60</f>
        <v>3612</v>
      </c>
    </row>
    <row r="60" spans="1:7" ht="26.25" thickBot="1">
      <c r="A60" s="85" t="s">
        <v>177</v>
      </c>
      <c r="B60" s="84" t="s">
        <v>30</v>
      </c>
      <c r="C60" s="84" t="s">
        <v>31</v>
      </c>
      <c r="D60" s="87" t="s">
        <v>178</v>
      </c>
      <c r="E60" s="24">
        <v>2000</v>
      </c>
      <c r="F60" s="44">
        <v>1612</v>
      </c>
      <c r="G60" s="44">
        <f>E60+F60</f>
        <v>3612</v>
      </c>
    </row>
    <row r="61" spans="1:7" ht="15" thickBot="1">
      <c r="A61" s="73" t="s">
        <v>32</v>
      </c>
      <c r="B61" s="74" t="s">
        <v>33</v>
      </c>
      <c r="C61" s="74"/>
      <c r="D61" s="74"/>
      <c r="E61" s="31">
        <f t="shared" ref="E61:F63" si="4">E62</f>
        <v>44848</v>
      </c>
      <c r="F61" s="42">
        <f t="shared" si="4"/>
        <v>60.999999999998181</v>
      </c>
      <c r="G61" s="42">
        <f>E61+F61</f>
        <v>44909</v>
      </c>
    </row>
    <row r="62" spans="1:7" ht="15" thickBot="1">
      <c r="A62" s="86" t="s">
        <v>184</v>
      </c>
      <c r="B62" s="84" t="s">
        <v>34</v>
      </c>
      <c r="C62" s="84"/>
      <c r="D62" s="84"/>
      <c r="E62" s="24">
        <f t="shared" si="4"/>
        <v>44848</v>
      </c>
      <c r="F62" s="44">
        <f t="shared" si="4"/>
        <v>60.999999999998181</v>
      </c>
      <c r="G62" s="44">
        <f t="shared" ref="G62:G66" si="5">E62+F62</f>
        <v>44909</v>
      </c>
    </row>
    <row r="63" spans="1:7" ht="26.25" thickBot="1">
      <c r="A63" s="86" t="s">
        <v>35</v>
      </c>
      <c r="B63" s="84" t="s">
        <v>34</v>
      </c>
      <c r="C63" s="84" t="s">
        <v>36</v>
      </c>
      <c r="D63" s="84"/>
      <c r="E63" s="24">
        <f t="shared" si="4"/>
        <v>44848</v>
      </c>
      <c r="F63" s="44">
        <f t="shared" si="4"/>
        <v>60.999999999998181</v>
      </c>
      <c r="G63" s="44">
        <f t="shared" si="5"/>
        <v>44909</v>
      </c>
    </row>
    <row r="64" spans="1:7" s="8" customFormat="1" ht="39" thickBot="1">
      <c r="A64" s="85" t="s">
        <v>185</v>
      </c>
      <c r="B64" s="84" t="s">
        <v>34</v>
      </c>
      <c r="C64" s="84" t="s">
        <v>37</v>
      </c>
      <c r="D64" s="84"/>
      <c r="E64" s="24">
        <f>E65+E69</f>
        <v>44848</v>
      </c>
      <c r="F64" s="44">
        <f>F65+F69</f>
        <v>60.999999999998181</v>
      </c>
      <c r="G64" s="44">
        <f t="shared" si="5"/>
        <v>44909</v>
      </c>
    </row>
    <row r="65" spans="1:7" s="8" customFormat="1" ht="77.25" thickBot="1">
      <c r="A65" s="86" t="s">
        <v>38</v>
      </c>
      <c r="B65" s="84" t="s">
        <v>34</v>
      </c>
      <c r="C65" s="84" t="s">
        <v>37</v>
      </c>
      <c r="D65" s="84" t="s">
        <v>165</v>
      </c>
      <c r="E65" s="24">
        <f>E66</f>
        <v>39182</v>
      </c>
      <c r="F65" s="44">
        <f>F66</f>
        <v>726.99999999999818</v>
      </c>
      <c r="G65" s="44">
        <f t="shared" si="5"/>
        <v>39909</v>
      </c>
    </row>
    <row r="66" spans="1:7" s="8" customFormat="1" ht="26.25" thickBot="1">
      <c r="A66" s="85" t="s">
        <v>19</v>
      </c>
      <c r="B66" s="84" t="s">
        <v>34</v>
      </c>
      <c r="C66" s="84" t="s">
        <v>37</v>
      </c>
      <c r="D66" s="84" t="s">
        <v>166</v>
      </c>
      <c r="E66" s="24">
        <f>E67+E68</f>
        <v>39182</v>
      </c>
      <c r="F66" s="44">
        <f>F67+F68</f>
        <v>726.99999999999818</v>
      </c>
      <c r="G66" s="44">
        <f t="shared" si="5"/>
        <v>39909</v>
      </c>
    </row>
    <row r="67" spans="1:7" ht="26.25" thickBot="1">
      <c r="A67" s="82" t="s">
        <v>170</v>
      </c>
      <c r="B67" s="84" t="s">
        <v>34</v>
      </c>
      <c r="C67" s="84" t="s">
        <v>37</v>
      </c>
      <c r="D67" s="84" t="s">
        <v>171</v>
      </c>
      <c r="E67" s="17">
        <v>30094</v>
      </c>
      <c r="F67" s="44">
        <f>G67-E67</f>
        <v>558.16999999999825</v>
      </c>
      <c r="G67" s="44">
        <v>30652.17</v>
      </c>
    </row>
    <row r="68" spans="1:7" ht="51.75" thickBot="1">
      <c r="A68" s="82" t="s">
        <v>172</v>
      </c>
      <c r="B68" s="84" t="s">
        <v>34</v>
      </c>
      <c r="C68" s="84" t="s">
        <v>37</v>
      </c>
      <c r="D68" s="84" t="s">
        <v>173</v>
      </c>
      <c r="E68" s="24">
        <v>9088</v>
      </c>
      <c r="F68" s="44">
        <f>G68-E68</f>
        <v>168.82999999999993</v>
      </c>
      <c r="G68" s="44">
        <v>9256.83</v>
      </c>
    </row>
    <row r="69" spans="1:7" ht="26.25" thickBot="1">
      <c r="A69" s="85" t="s">
        <v>13</v>
      </c>
      <c r="B69" s="84" t="s">
        <v>34</v>
      </c>
      <c r="C69" s="84" t="s">
        <v>37</v>
      </c>
      <c r="D69" s="84" t="s">
        <v>175</v>
      </c>
      <c r="E69" s="24">
        <f>E70</f>
        <v>5666</v>
      </c>
      <c r="F69" s="44">
        <f>F70</f>
        <v>-666</v>
      </c>
      <c r="G69" s="44">
        <f>G70</f>
        <v>5000</v>
      </c>
    </row>
    <row r="70" spans="1:7" ht="39" thickBot="1">
      <c r="A70" s="85" t="s">
        <v>20</v>
      </c>
      <c r="B70" s="84" t="s">
        <v>34</v>
      </c>
      <c r="C70" s="84" t="s">
        <v>37</v>
      </c>
      <c r="D70" s="84" t="s">
        <v>137</v>
      </c>
      <c r="E70" s="24">
        <v>5666</v>
      </c>
      <c r="F70" s="44">
        <f>G70-E70</f>
        <v>-666</v>
      </c>
      <c r="G70" s="44">
        <v>5000</v>
      </c>
    </row>
    <row r="71" spans="1:7" ht="26.25" thickBot="1">
      <c r="A71" s="73" t="s">
        <v>186</v>
      </c>
      <c r="B71" s="74" t="s">
        <v>187</v>
      </c>
      <c r="C71" s="74"/>
      <c r="D71" s="74"/>
      <c r="E71" s="31">
        <f t="shared" ref="E71" si="6">E72</f>
        <v>611065.74</v>
      </c>
      <c r="F71" s="42">
        <f>F78</f>
        <v>0</v>
      </c>
      <c r="G71" s="42">
        <f>G72</f>
        <v>611065.74</v>
      </c>
    </row>
    <row r="72" spans="1:7" ht="39" thickBot="1">
      <c r="A72" s="91" t="s">
        <v>40</v>
      </c>
      <c r="B72" s="84" t="s">
        <v>39</v>
      </c>
      <c r="C72" s="84"/>
      <c r="D72" s="84"/>
      <c r="E72" s="44">
        <f>E73</f>
        <v>611065.74</v>
      </c>
      <c r="F72" s="44">
        <f>F73</f>
        <v>0</v>
      </c>
      <c r="G72" s="44">
        <f>G73</f>
        <v>611065.74</v>
      </c>
    </row>
    <row r="73" spans="1:7" s="8" customFormat="1" ht="39" thickBot="1">
      <c r="A73" s="86" t="s">
        <v>41</v>
      </c>
      <c r="B73" s="84" t="s">
        <v>39</v>
      </c>
      <c r="C73" s="84" t="s">
        <v>42</v>
      </c>
      <c r="D73" s="84"/>
      <c r="E73" s="44">
        <f>E74</f>
        <v>611065.74</v>
      </c>
      <c r="F73" s="44">
        <f>F78</f>
        <v>0</v>
      </c>
      <c r="G73" s="44">
        <f>E73+F73</f>
        <v>611065.74</v>
      </c>
    </row>
    <row r="74" spans="1:7" ht="39" thickBot="1">
      <c r="A74" s="86" t="s">
        <v>188</v>
      </c>
      <c r="B74" s="84" t="s">
        <v>39</v>
      </c>
      <c r="C74" s="84" t="s">
        <v>44</v>
      </c>
      <c r="D74" s="84"/>
      <c r="E74" s="44">
        <f>E75+E78</f>
        <v>611065.74</v>
      </c>
      <c r="F74" s="44">
        <f>F78</f>
        <v>0</v>
      </c>
      <c r="G74" s="44">
        <f t="shared" ref="G74:G79" si="7">E74+F74</f>
        <v>611065.74</v>
      </c>
    </row>
    <row r="75" spans="1:7" ht="26.25" thickBot="1">
      <c r="A75" s="86" t="s">
        <v>45</v>
      </c>
      <c r="B75" s="84" t="s">
        <v>39</v>
      </c>
      <c r="C75" s="84" t="s">
        <v>46</v>
      </c>
      <c r="D75" s="84"/>
      <c r="E75" s="44">
        <f>E76</f>
        <v>217409.3</v>
      </c>
      <c r="F75" s="44"/>
      <c r="G75" s="44">
        <f t="shared" si="7"/>
        <v>217409.3</v>
      </c>
    </row>
    <row r="76" spans="1:7" ht="26.25" thickBot="1">
      <c r="A76" s="86" t="s">
        <v>13</v>
      </c>
      <c r="B76" s="84" t="s">
        <v>39</v>
      </c>
      <c r="C76" s="84" t="s">
        <v>47</v>
      </c>
      <c r="D76" s="84" t="s">
        <v>175</v>
      </c>
      <c r="E76" s="44">
        <f>E77</f>
        <v>217409.3</v>
      </c>
      <c r="F76" s="44"/>
      <c r="G76" s="44">
        <f t="shared" si="7"/>
        <v>217409.3</v>
      </c>
    </row>
    <row r="77" spans="1:7" ht="23.45" customHeight="1" thickBot="1">
      <c r="A77" s="85" t="s">
        <v>20</v>
      </c>
      <c r="B77" s="84" t="s">
        <v>39</v>
      </c>
      <c r="C77" s="84" t="s">
        <v>47</v>
      </c>
      <c r="D77" s="87" t="s">
        <v>137</v>
      </c>
      <c r="E77" s="44">
        <v>217409.3</v>
      </c>
      <c r="F77" s="44"/>
      <c r="G77" s="44">
        <f t="shared" si="7"/>
        <v>217409.3</v>
      </c>
    </row>
    <row r="78" spans="1:7" ht="15" thickBot="1">
      <c r="A78" s="85" t="s">
        <v>113</v>
      </c>
      <c r="B78" s="84" t="s">
        <v>48</v>
      </c>
      <c r="C78" s="84" t="s">
        <v>49</v>
      </c>
      <c r="D78" s="87"/>
      <c r="E78" s="44">
        <f>E79</f>
        <v>393656.44</v>
      </c>
      <c r="F78" s="44">
        <f>F79</f>
        <v>0</v>
      </c>
      <c r="G78" s="44">
        <f t="shared" si="7"/>
        <v>393656.44</v>
      </c>
    </row>
    <row r="79" spans="1:7" ht="26.25" thickBot="1">
      <c r="A79" s="86" t="s">
        <v>13</v>
      </c>
      <c r="B79" s="84" t="s">
        <v>39</v>
      </c>
      <c r="C79" s="84" t="s">
        <v>49</v>
      </c>
      <c r="D79" s="84" t="s">
        <v>175</v>
      </c>
      <c r="E79" s="44">
        <f>E80+E81</f>
        <v>393656.44</v>
      </c>
      <c r="F79" s="44">
        <f>F80+F81</f>
        <v>0</v>
      </c>
      <c r="G79" s="44">
        <f t="shared" si="7"/>
        <v>393656.44</v>
      </c>
    </row>
    <row r="80" spans="1:7" ht="39" thickBot="1">
      <c r="A80" s="89" t="s">
        <v>20</v>
      </c>
      <c r="B80" s="84" t="s">
        <v>39</v>
      </c>
      <c r="C80" s="84" t="s">
        <v>49</v>
      </c>
      <c r="D80" s="87" t="s">
        <v>137</v>
      </c>
      <c r="E80" s="44">
        <v>385276.44</v>
      </c>
      <c r="F80" s="44"/>
      <c r="G80" s="44">
        <f>F80+E80</f>
        <v>385276.44</v>
      </c>
    </row>
    <row r="81" spans="1:7" ht="39" thickBot="1">
      <c r="A81" s="89" t="s">
        <v>20</v>
      </c>
      <c r="B81" s="84" t="s">
        <v>39</v>
      </c>
      <c r="C81" s="84" t="s">
        <v>49</v>
      </c>
      <c r="D81" s="87" t="s">
        <v>137</v>
      </c>
      <c r="E81" s="44">
        <v>8380</v>
      </c>
      <c r="F81" s="44">
        <f>G81-E81</f>
        <v>0</v>
      </c>
      <c r="G81" s="44">
        <v>8380</v>
      </c>
    </row>
    <row r="82" spans="1:7" s="8" customFormat="1" ht="15" thickBot="1">
      <c r="A82" s="73" t="s">
        <v>147</v>
      </c>
      <c r="B82" s="74" t="s">
        <v>189</v>
      </c>
      <c r="C82" s="74"/>
      <c r="D82" s="74"/>
      <c r="E82" s="31">
        <f>E83+E97</f>
        <v>2072472.78</v>
      </c>
      <c r="F82" s="42">
        <f>F83</f>
        <v>0</v>
      </c>
      <c r="G82" s="42">
        <f>E82</f>
        <v>2072472.78</v>
      </c>
    </row>
    <row r="83" spans="1:7" ht="15" thickBot="1">
      <c r="A83" s="91" t="s">
        <v>190</v>
      </c>
      <c r="B83" s="84" t="s">
        <v>126</v>
      </c>
      <c r="C83" s="84"/>
      <c r="D83" s="84"/>
      <c r="E83" s="24">
        <f>E85</f>
        <v>1842472.78</v>
      </c>
      <c r="F83" s="44">
        <f>F84</f>
        <v>0</v>
      </c>
      <c r="G83" s="44">
        <f>G84</f>
        <v>1842472.78</v>
      </c>
    </row>
    <row r="84" spans="1:7" ht="26.25" thickBot="1">
      <c r="A84" s="91" t="s">
        <v>197</v>
      </c>
      <c r="B84" s="84" t="s">
        <v>126</v>
      </c>
      <c r="C84" s="84" t="s">
        <v>326</v>
      </c>
      <c r="D84" s="84"/>
      <c r="E84" s="24">
        <f>E85</f>
        <v>1842472.78</v>
      </c>
      <c r="F84" s="44">
        <f>F85</f>
        <v>0</v>
      </c>
      <c r="G84" s="44">
        <f>G85</f>
        <v>1842472.78</v>
      </c>
    </row>
    <row r="85" spans="1:7" ht="51.75" thickBot="1">
      <c r="A85" s="89" t="s">
        <v>191</v>
      </c>
      <c r="B85" s="84" t="s">
        <v>126</v>
      </c>
      <c r="C85" s="84" t="s">
        <v>127</v>
      </c>
      <c r="D85" s="84"/>
      <c r="E85" s="24">
        <f>E86</f>
        <v>1842472.78</v>
      </c>
      <c r="F85" s="44">
        <f>F86</f>
        <v>0</v>
      </c>
      <c r="G85" s="44">
        <f>G86</f>
        <v>1842472.78</v>
      </c>
    </row>
    <row r="86" spans="1:7" ht="26.25" thickBot="1">
      <c r="A86" s="89" t="s">
        <v>192</v>
      </c>
      <c r="B86" s="84" t="s">
        <v>126</v>
      </c>
      <c r="C86" s="84" t="s">
        <v>127</v>
      </c>
      <c r="D86" s="84"/>
      <c r="E86" s="24">
        <f>E87+E90+E93</f>
        <v>1842472.78</v>
      </c>
      <c r="F86" s="44">
        <f>F87+F90+F93</f>
        <v>0</v>
      </c>
      <c r="G86" s="44">
        <f>G87+G90+G93</f>
        <v>1842472.78</v>
      </c>
    </row>
    <row r="87" spans="1:7" ht="15" thickBot="1">
      <c r="A87" s="89" t="s">
        <v>193</v>
      </c>
      <c r="B87" s="84" t="s">
        <v>126</v>
      </c>
      <c r="C87" s="84" t="s">
        <v>128</v>
      </c>
      <c r="D87" s="87"/>
      <c r="E87" s="24">
        <f>E88</f>
        <v>500000</v>
      </c>
      <c r="F87" s="44">
        <f>F88</f>
        <v>-400</v>
      </c>
      <c r="G87" s="44">
        <f>G88</f>
        <v>499600</v>
      </c>
    </row>
    <row r="88" spans="1:7" s="8" customFormat="1" ht="26.25" thickBot="1">
      <c r="A88" s="89" t="s">
        <v>13</v>
      </c>
      <c r="B88" s="84" t="s">
        <v>126</v>
      </c>
      <c r="C88" s="84" t="s">
        <v>128</v>
      </c>
      <c r="D88" s="87" t="s">
        <v>175</v>
      </c>
      <c r="E88" s="24">
        <f>E89</f>
        <v>500000</v>
      </c>
      <c r="F88" s="44">
        <f>F89</f>
        <v>-400</v>
      </c>
      <c r="G88" s="44">
        <f>E88+F88</f>
        <v>499600</v>
      </c>
    </row>
    <row r="89" spans="1:7" s="8" customFormat="1" ht="39" thickBot="1">
      <c r="A89" s="92" t="s">
        <v>20</v>
      </c>
      <c r="B89" s="84" t="s">
        <v>126</v>
      </c>
      <c r="C89" s="84" t="s">
        <v>128</v>
      </c>
      <c r="D89" s="87" t="s">
        <v>137</v>
      </c>
      <c r="E89" s="24">
        <v>500000</v>
      </c>
      <c r="F89" s="44">
        <v>-400</v>
      </c>
      <c r="G89" s="44">
        <f>E89+F89</f>
        <v>499600</v>
      </c>
    </row>
    <row r="90" spans="1:7" ht="15" thickBot="1">
      <c r="A90" s="89" t="s">
        <v>194</v>
      </c>
      <c r="B90" s="84" t="s">
        <v>126</v>
      </c>
      <c r="C90" s="84" t="s">
        <v>129</v>
      </c>
      <c r="D90" s="87"/>
      <c r="E90" s="24">
        <f t="shared" ref="E90:G91" si="8">E91</f>
        <v>100000</v>
      </c>
      <c r="F90" s="44">
        <f t="shared" si="8"/>
        <v>48250</v>
      </c>
      <c r="G90" s="44">
        <f t="shared" si="8"/>
        <v>148250</v>
      </c>
    </row>
    <row r="91" spans="1:7" ht="26.25" thickBot="1">
      <c r="A91" s="89" t="s">
        <v>13</v>
      </c>
      <c r="B91" s="84" t="s">
        <v>126</v>
      </c>
      <c r="C91" s="84" t="s">
        <v>129</v>
      </c>
      <c r="D91" s="87" t="s">
        <v>175</v>
      </c>
      <c r="E91" s="24">
        <f t="shared" si="8"/>
        <v>100000</v>
      </c>
      <c r="F91" s="44">
        <f t="shared" si="8"/>
        <v>48250</v>
      </c>
      <c r="G91" s="44">
        <f t="shared" si="8"/>
        <v>148250</v>
      </c>
    </row>
    <row r="92" spans="1:7" ht="39" thickBot="1">
      <c r="A92" s="89" t="s">
        <v>20</v>
      </c>
      <c r="B92" s="84" t="s">
        <v>126</v>
      </c>
      <c r="C92" s="84" t="s">
        <v>129</v>
      </c>
      <c r="D92" s="87" t="s">
        <v>137</v>
      </c>
      <c r="E92" s="24">
        <v>100000</v>
      </c>
      <c r="F92" s="44">
        <v>48250</v>
      </c>
      <c r="G92" s="44">
        <f>F92+E92</f>
        <v>148250</v>
      </c>
    </row>
    <row r="93" spans="1:7" ht="51.75" thickBot="1">
      <c r="A93" s="39" t="s">
        <v>195</v>
      </c>
      <c r="B93" s="84" t="s">
        <v>126</v>
      </c>
      <c r="C93" s="84" t="s">
        <v>130</v>
      </c>
      <c r="D93" s="93"/>
      <c r="E93" s="24">
        <f t="shared" ref="E93:F95" si="9">E94</f>
        <v>1242472.78</v>
      </c>
      <c r="F93" s="44">
        <f t="shared" si="9"/>
        <v>-47850</v>
      </c>
      <c r="G93" s="44">
        <f>G94</f>
        <v>1194622.78</v>
      </c>
    </row>
    <row r="94" spans="1:7" ht="26.25" thickBot="1">
      <c r="A94" s="89" t="s">
        <v>196</v>
      </c>
      <c r="B94" s="84" t="s">
        <v>126</v>
      </c>
      <c r="C94" s="84" t="s">
        <v>130</v>
      </c>
      <c r="D94" s="87"/>
      <c r="E94" s="24">
        <f t="shared" si="9"/>
        <v>1242472.78</v>
      </c>
      <c r="F94" s="44">
        <f t="shared" si="9"/>
        <v>-47850</v>
      </c>
      <c r="G94" s="44">
        <f>G95</f>
        <v>1194622.78</v>
      </c>
    </row>
    <row r="95" spans="1:7" ht="26.25" thickBot="1">
      <c r="A95" s="89" t="s">
        <v>13</v>
      </c>
      <c r="B95" s="84" t="s">
        <v>126</v>
      </c>
      <c r="C95" s="84" t="s">
        <v>130</v>
      </c>
      <c r="D95" s="87" t="s">
        <v>175</v>
      </c>
      <c r="E95" s="24">
        <f t="shared" si="9"/>
        <v>1242472.78</v>
      </c>
      <c r="F95" s="44">
        <f t="shared" si="9"/>
        <v>-47850</v>
      </c>
      <c r="G95" s="44">
        <f>G96</f>
        <v>1194622.78</v>
      </c>
    </row>
    <row r="96" spans="1:7" ht="39" thickBot="1">
      <c r="A96" s="94" t="s">
        <v>20</v>
      </c>
      <c r="B96" s="26" t="s">
        <v>126</v>
      </c>
      <c r="C96" s="21" t="s">
        <v>130</v>
      </c>
      <c r="D96" s="21">
        <v>240</v>
      </c>
      <c r="E96" s="24">
        <v>1242472.78</v>
      </c>
      <c r="F96" s="44">
        <v>-47850</v>
      </c>
      <c r="G96" s="44">
        <f>E96+F96</f>
        <v>1194622.78</v>
      </c>
    </row>
    <row r="97" spans="1:7" ht="26.25" thickBot="1">
      <c r="A97" s="94" t="s">
        <v>198</v>
      </c>
      <c r="B97" s="26" t="s">
        <v>131</v>
      </c>
      <c r="C97" s="21"/>
      <c r="D97" s="21"/>
      <c r="E97" s="24">
        <f>E98+E103</f>
        <v>230000</v>
      </c>
      <c r="F97" s="44"/>
      <c r="G97" s="24">
        <f>G98+G103</f>
        <v>230000</v>
      </c>
    </row>
    <row r="98" spans="1:7" s="8" customFormat="1" ht="39" thickBot="1">
      <c r="A98" s="95" t="s">
        <v>199</v>
      </c>
      <c r="B98" s="26" t="s">
        <v>131</v>
      </c>
      <c r="C98" s="21" t="s">
        <v>202</v>
      </c>
      <c r="D98" s="21"/>
      <c r="E98" s="24">
        <f>E99</f>
        <v>80000</v>
      </c>
      <c r="F98" s="44"/>
      <c r="G98" s="24">
        <f>G99</f>
        <v>80000</v>
      </c>
    </row>
    <row r="99" spans="1:7" ht="51.75" thickBot="1">
      <c r="A99" s="94" t="s">
        <v>200</v>
      </c>
      <c r="B99" s="26" t="s">
        <v>131</v>
      </c>
      <c r="C99" s="26" t="s">
        <v>203</v>
      </c>
      <c r="D99" s="21"/>
      <c r="E99" s="24">
        <f>E100</f>
        <v>80000</v>
      </c>
      <c r="F99" s="44"/>
      <c r="G99" s="24">
        <f>G100</f>
        <v>80000</v>
      </c>
    </row>
    <row r="100" spans="1:7" ht="51.75" thickBot="1">
      <c r="A100" s="94" t="s">
        <v>201</v>
      </c>
      <c r="B100" s="26" t="s">
        <v>131</v>
      </c>
      <c r="C100" s="26" t="s">
        <v>133</v>
      </c>
      <c r="D100" s="21"/>
      <c r="E100" s="24">
        <f>E101</f>
        <v>80000</v>
      </c>
      <c r="F100" s="44"/>
      <c r="G100" s="24">
        <f>G101</f>
        <v>80000</v>
      </c>
    </row>
    <row r="101" spans="1:7" ht="26.25" thickBot="1">
      <c r="A101" s="89" t="s">
        <v>13</v>
      </c>
      <c r="B101" s="26" t="s">
        <v>131</v>
      </c>
      <c r="C101" s="26" t="s">
        <v>133</v>
      </c>
      <c r="D101" s="21">
        <v>200</v>
      </c>
      <c r="E101" s="24">
        <f>E102</f>
        <v>80000</v>
      </c>
      <c r="F101" s="44"/>
      <c r="G101" s="24">
        <f>G102</f>
        <v>80000</v>
      </c>
    </row>
    <row r="102" spans="1:7" ht="39" thickBot="1">
      <c r="A102" s="94" t="s">
        <v>20</v>
      </c>
      <c r="B102" s="26" t="s">
        <v>131</v>
      </c>
      <c r="C102" s="26" t="s">
        <v>133</v>
      </c>
      <c r="D102" s="21">
        <v>240</v>
      </c>
      <c r="E102" s="24">
        <v>80000</v>
      </c>
      <c r="F102" s="44"/>
      <c r="G102" s="24">
        <v>80000</v>
      </c>
    </row>
    <row r="103" spans="1:7" ht="26.25" thickBot="1">
      <c r="A103" s="94" t="s">
        <v>204</v>
      </c>
      <c r="B103" s="26" t="s">
        <v>131</v>
      </c>
      <c r="C103" s="26" t="s">
        <v>55</v>
      </c>
      <c r="D103" s="21"/>
      <c r="E103" s="24">
        <f>E104</f>
        <v>150000</v>
      </c>
      <c r="F103" s="44"/>
      <c r="G103" s="24">
        <f>G104</f>
        <v>150000</v>
      </c>
    </row>
    <row r="104" spans="1:7" ht="39" thickBot="1">
      <c r="A104" s="94" t="s">
        <v>205</v>
      </c>
      <c r="B104" s="26" t="s">
        <v>131</v>
      </c>
      <c r="C104" s="26" t="s">
        <v>132</v>
      </c>
      <c r="D104" s="21"/>
      <c r="E104" s="24">
        <f>E105</f>
        <v>150000</v>
      </c>
      <c r="F104" s="44"/>
      <c r="G104" s="24">
        <f>G105</f>
        <v>150000</v>
      </c>
    </row>
    <row r="105" spans="1:7" ht="25.15" customHeight="1" thickBot="1">
      <c r="A105" s="89" t="s">
        <v>13</v>
      </c>
      <c r="B105" s="26" t="s">
        <v>131</v>
      </c>
      <c r="C105" s="26" t="s">
        <v>132</v>
      </c>
      <c r="D105" s="21">
        <v>200</v>
      </c>
      <c r="E105" s="24">
        <f>E106</f>
        <v>150000</v>
      </c>
      <c r="F105" s="44"/>
      <c r="G105" s="24">
        <f>G106</f>
        <v>150000</v>
      </c>
    </row>
    <row r="106" spans="1:7" ht="39" thickBot="1">
      <c r="A106" s="94" t="s">
        <v>20</v>
      </c>
      <c r="B106" s="26" t="s">
        <v>131</v>
      </c>
      <c r="C106" s="26" t="s">
        <v>132</v>
      </c>
      <c r="D106" s="21">
        <v>240</v>
      </c>
      <c r="E106" s="24">
        <v>150000</v>
      </c>
      <c r="F106" s="44"/>
      <c r="G106" s="24">
        <v>150000</v>
      </c>
    </row>
    <row r="107" spans="1:7" ht="15" thickBot="1">
      <c r="A107" s="96" t="s">
        <v>50</v>
      </c>
      <c r="B107" s="33" t="s">
        <v>134</v>
      </c>
      <c r="C107" s="33"/>
      <c r="D107" s="34"/>
      <c r="E107" s="31">
        <f>E108+E118</f>
        <v>4505909.03</v>
      </c>
      <c r="F107" s="42">
        <f>F108+F118</f>
        <v>51351.34000000004</v>
      </c>
      <c r="G107" s="42">
        <f>G108+G118</f>
        <v>4557260.37</v>
      </c>
    </row>
    <row r="108" spans="1:7" ht="15" thickBot="1">
      <c r="A108" s="94" t="s">
        <v>51</v>
      </c>
      <c r="B108" s="26" t="s">
        <v>52</v>
      </c>
      <c r="C108" s="26"/>
      <c r="D108" s="21"/>
      <c r="E108" s="24">
        <f>E109+E114</f>
        <v>60000</v>
      </c>
      <c r="F108" s="44">
        <f>F117</f>
        <v>-4805.92</v>
      </c>
      <c r="G108" s="24">
        <f>G109+G114</f>
        <v>55194.080000000002</v>
      </c>
    </row>
    <row r="109" spans="1:7" s="8" customFormat="1" ht="51.75" thickBot="1">
      <c r="A109" s="94" t="s">
        <v>206</v>
      </c>
      <c r="B109" s="26" t="s">
        <v>52</v>
      </c>
      <c r="C109" s="26" t="s">
        <v>207</v>
      </c>
      <c r="D109" s="21"/>
      <c r="E109" s="24">
        <f>E110</f>
        <v>50000</v>
      </c>
      <c r="F109" s="44"/>
      <c r="G109" s="24">
        <f>G110</f>
        <v>50000</v>
      </c>
    </row>
    <row r="110" spans="1:7" s="8" customFormat="1" ht="26.25" thickBot="1">
      <c r="A110" s="94" t="s">
        <v>208</v>
      </c>
      <c r="B110" s="26" t="s">
        <v>52</v>
      </c>
      <c r="C110" s="26" t="s">
        <v>209</v>
      </c>
      <c r="D110" s="21"/>
      <c r="E110" s="24">
        <f>E111</f>
        <v>50000</v>
      </c>
      <c r="F110" s="44"/>
      <c r="G110" s="24">
        <f>G111</f>
        <v>50000</v>
      </c>
    </row>
    <row r="111" spans="1:7" s="8" customFormat="1" ht="39" thickBot="1">
      <c r="A111" s="94" t="s">
        <v>210</v>
      </c>
      <c r="B111" s="26" t="s">
        <v>52</v>
      </c>
      <c r="C111" s="26" t="s">
        <v>135</v>
      </c>
      <c r="D111" s="21"/>
      <c r="E111" s="24">
        <f>E112</f>
        <v>50000</v>
      </c>
      <c r="F111" s="44"/>
      <c r="G111" s="24">
        <f>G112</f>
        <v>50000</v>
      </c>
    </row>
    <row r="112" spans="1:7" s="8" customFormat="1" ht="26.25" thickBot="1">
      <c r="A112" s="89" t="s">
        <v>13</v>
      </c>
      <c r="B112" s="26" t="s">
        <v>52</v>
      </c>
      <c r="C112" s="26" t="s">
        <v>135</v>
      </c>
      <c r="D112" s="21">
        <v>200</v>
      </c>
      <c r="E112" s="24">
        <v>50000</v>
      </c>
      <c r="F112" s="44"/>
      <c r="G112" s="24">
        <v>50000</v>
      </c>
    </row>
    <row r="113" spans="1:7" ht="39" thickBot="1">
      <c r="A113" s="94" t="s">
        <v>20</v>
      </c>
      <c r="B113" s="26" t="s">
        <v>52</v>
      </c>
      <c r="C113" s="26" t="s">
        <v>135</v>
      </c>
      <c r="D113" s="21">
        <v>240</v>
      </c>
      <c r="E113" s="24">
        <v>50000</v>
      </c>
      <c r="F113" s="44"/>
      <c r="G113" s="24">
        <v>50000</v>
      </c>
    </row>
    <row r="114" spans="1:7" ht="15" thickBot="1">
      <c r="A114" s="94" t="s">
        <v>211</v>
      </c>
      <c r="B114" s="21" t="s">
        <v>52</v>
      </c>
      <c r="C114" s="26" t="s">
        <v>212</v>
      </c>
      <c r="D114" s="26"/>
      <c r="E114" s="36">
        <f t="shared" ref="E114:G116" si="10">E115</f>
        <v>10000</v>
      </c>
      <c r="F114" s="44">
        <f t="shared" si="10"/>
        <v>-4805.92</v>
      </c>
      <c r="G114" s="36">
        <f t="shared" si="10"/>
        <v>5194.08</v>
      </c>
    </row>
    <row r="115" spans="1:7" ht="26.25" thickBot="1">
      <c r="A115" s="94" t="s">
        <v>213</v>
      </c>
      <c r="B115" s="21" t="s">
        <v>52</v>
      </c>
      <c r="C115" s="26" t="s">
        <v>214</v>
      </c>
      <c r="D115" s="21"/>
      <c r="E115" s="36">
        <f t="shared" si="10"/>
        <v>10000</v>
      </c>
      <c r="F115" s="44">
        <f t="shared" si="10"/>
        <v>-4805.92</v>
      </c>
      <c r="G115" s="36">
        <f t="shared" si="10"/>
        <v>5194.08</v>
      </c>
    </row>
    <row r="116" spans="1:7" ht="26.25" thickBot="1">
      <c r="A116" s="89" t="s">
        <v>13</v>
      </c>
      <c r="B116" s="21" t="s">
        <v>52</v>
      </c>
      <c r="C116" s="26" t="s">
        <v>214</v>
      </c>
      <c r="D116" s="21">
        <v>200</v>
      </c>
      <c r="E116" s="36">
        <f t="shared" si="10"/>
        <v>10000</v>
      </c>
      <c r="F116" s="44">
        <f t="shared" si="10"/>
        <v>-4805.92</v>
      </c>
      <c r="G116" s="36">
        <f t="shared" si="10"/>
        <v>5194.08</v>
      </c>
    </row>
    <row r="117" spans="1:7" ht="39" thickBot="1">
      <c r="A117" s="94" t="s">
        <v>20</v>
      </c>
      <c r="B117" s="21" t="s">
        <v>52</v>
      </c>
      <c r="C117" s="26" t="s">
        <v>214</v>
      </c>
      <c r="D117" s="21">
        <v>240</v>
      </c>
      <c r="E117" s="36">
        <v>10000</v>
      </c>
      <c r="F117" s="44">
        <f>G117-E117</f>
        <v>-4805.92</v>
      </c>
      <c r="G117" s="36">
        <v>5194.08</v>
      </c>
    </row>
    <row r="118" spans="1:7" ht="15" thickBot="1">
      <c r="A118" s="96" t="s">
        <v>53</v>
      </c>
      <c r="B118" s="34" t="s">
        <v>54</v>
      </c>
      <c r="C118" s="33"/>
      <c r="D118" s="34"/>
      <c r="E118" s="46">
        <f>E119+E124+E133+E158</f>
        <v>4445909.03</v>
      </c>
      <c r="F118" s="42">
        <f>F133+F158</f>
        <v>56157.260000000038</v>
      </c>
      <c r="G118" s="42">
        <f>F118+E118</f>
        <v>4502066.29</v>
      </c>
    </row>
    <row r="119" spans="1:7" s="8" customFormat="1" ht="26.25" thickBot="1">
      <c r="A119" s="94" t="s">
        <v>215</v>
      </c>
      <c r="B119" s="26" t="s">
        <v>54</v>
      </c>
      <c r="C119" s="26" t="s">
        <v>143</v>
      </c>
      <c r="D119" s="21"/>
      <c r="E119" s="36">
        <f>E120</f>
        <v>500000</v>
      </c>
      <c r="F119" s="44"/>
      <c r="G119" s="36">
        <f>G120</f>
        <v>500000</v>
      </c>
    </row>
    <row r="120" spans="1:7" ht="51.75" thickBot="1">
      <c r="A120" s="94" t="s">
        <v>216</v>
      </c>
      <c r="B120" s="26" t="s">
        <v>54</v>
      </c>
      <c r="C120" s="26" t="s">
        <v>217</v>
      </c>
      <c r="D120" s="21"/>
      <c r="E120" s="36">
        <f>E122</f>
        <v>500000</v>
      </c>
      <c r="F120" s="44"/>
      <c r="G120" s="36">
        <f>G122</f>
        <v>500000</v>
      </c>
    </row>
    <row r="121" spans="1:7" ht="39" thickBot="1">
      <c r="A121" s="94" t="s">
        <v>221</v>
      </c>
      <c r="B121" s="26" t="s">
        <v>54</v>
      </c>
      <c r="C121" s="26" t="s">
        <v>142</v>
      </c>
      <c r="D121" s="21"/>
      <c r="E121" s="36">
        <f>E122</f>
        <v>500000</v>
      </c>
      <c r="F121" s="44"/>
      <c r="G121" s="36">
        <f>G122</f>
        <v>500000</v>
      </c>
    </row>
    <row r="122" spans="1:7" ht="26.25" thickBot="1">
      <c r="A122" s="89" t="s">
        <v>13</v>
      </c>
      <c r="B122" s="26" t="s">
        <v>54</v>
      </c>
      <c r="C122" s="26" t="s">
        <v>142</v>
      </c>
      <c r="D122" s="21">
        <v>200</v>
      </c>
      <c r="E122" s="36">
        <f>E123</f>
        <v>500000</v>
      </c>
      <c r="F122" s="44"/>
      <c r="G122" s="36">
        <f>G123</f>
        <v>500000</v>
      </c>
    </row>
    <row r="123" spans="1:7" s="8" customFormat="1" ht="39" thickBot="1">
      <c r="A123" s="94" t="s">
        <v>20</v>
      </c>
      <c r="B123" s="26" t="s">
        <v>54</v>
      </c>
      <c r="C123" s="26" t="s">
        <v>142</v>
      </c>
      <c r="D123" s="21">
        <v>240</v>
      </c>
      <c r="E123" s="36">
        <v>500000</v>
      </c>
      <c r="F123" s="44"/>
      <c r="G123" s="36">
        <v>500000</v>
      </c>
    </row>
    <row r="124" spans="1:7" ht="26.25" thickBot="1">
      <c r="A124" s="94" t="s">
        <v>218</v>
      </c>
      <c r="B124" s="26" t="s">
        <v>54</v>
      </c>
      <c r="C124" s="26" t="s">
        <v>223</v>
      </c>
      <c r="D124" s="21"/>
      <c r="E124" s="36">
        <f>E125+E129</f>
        <v>360000</v>
      </c>
      <c r="F124" s="44"/>
      <c r="G124" s="36">
        <f>G125+G129</f>
        <v>360000</v>
      </c>
    </row>
    <row r="125" spans="1:7" ht="51.75" thickBot="1">
      <c r="A125" s="94" t="s">
        <v>219</v>
      </c>
      <c r="B125" s="26" t="s">
        <v>54</v>
      </c>
      <c r="C125" s="26" t="s">
        <v>224</v>
      </c>
      <c r="D125" s="21"/>
      <c r="E125" s="36">
        <f>E126</f>
        <v>180000</v>
      </c>
      <c r="F125" s="44"/>
      <c r="G125" s="36">
        <f>G126</f>
        <v>180000</v>
      </c>
    </row>
    <row r="126" spans="1:7" ht="51.75" thickBot="1">
      <c r="A126" s="94" t="s">
        <v>220</v>
      </c>
      <c r="B126" s="26" t="s">
        <v>54</v>
      </c>
      <c r="C126" s="26" t="s">
        <v>225</v>
      </c>
      <c r="D126" s="21"/>
      <c r="E126" s="36">
        <f>E127</f>
        <v>180000</v>
      </c>
      <c r="F126" s="44"/>
      <c r="G126" s="36">
        <f>G127</f>
        <v>180000</v>
      </c>
    </row>
    <row r="127" spans="1:7" ht="26.25" thickBot="1">
      <c r="A127" s="89" t="s">
        <v>13</v>
      </c>
      <c r="B127" s="26" t="s">
        <v>54</v>
      </c>
      <c r="C127" s="26" t="s">
        <v>225</v>
      </c>
      <c r="D127" s="21">
        <v>200</v>
      </c>
      <c r="E127" s="36">
        <f>E128</f>
        <v>180000</v>
      </c>
      <c r="F127" s="44"/>
      <c r="G127" s="36">
        <f>G128</f>
        <v>180000</v>
      </c>
    </row>
    <row r="128" spans="1:7" ht="39" thickBot="1">
      <c r="A128" s="94" t="s">
        <v>20</v>
      </c>
      <c r="B128" s="26" t="s">
        <v>54</v>
      </c>
      <c r="C128" s="26" t="s">
        <v>225</v>
      </c>
      <c r="D128" s="21">
        <v>240</v>
      </c>
      <c r="E128" s="36">
        <v>180000</v>
      </c>
      <c r="F128" s="44"/>
      <c r="G128" s="36">
        <v>180000</v>
      </c>
    </row>
    <row r="129" spans="1:7" ht="51.75" thickBot="1">
      <c r="A129" s="94" t="s">
        <v>222</v>
      </c>
      <c r="B129" s="26" t="s">
        <v>54</v>
      </c>
      <c r="C129" s="26" t="s">
        <v>226</v>
      </c>
      <c r="D129" s="21"/>
      <c r="E129" s="24">
        <f>E130</f>
        <v>180000</v>
      </c>
      <c r="F129" s="44"/>
      <c r="G129" s="24">
        <f>G130</f>
        <v>180000</v>
      </c>
    </row>
    <row r="130" spans="1:7" ht="51.75" thickBot="1">
      <c r="A130" s="94" t="s">
        <v>148</v>
      </c>
      <c r="B130" s="26" t="s">
        <v>54</v>
      </c>
      <c r="C130" s="26" t="s">
        <v>227</v>
      </c>
      <c r="D130" s="21"/>
      <c r="E130" s="24">
        <f>E131</f>
        <v>180000</v>
      </c>
      <c r="F130" s="44"/>
      <c r="G130" s="24">
        <f>G131</f>
        <v>180000</v>
      </c>
    </row>
    <row r="131" spans="1:7" ht="26.25" thickBot="1">
      <c r="A131" s="89" t="s">
        <v>13</v>
      </c>
      <c r="B131" s="26" t="s">
        <v>54</v>
      </c>
      <c r="C131" s="26" t="s">
        <v>227</v>
      </c>
      <c r="D131" s="21">
        <v>200</v>
      </c>
      <c r="E131" s="24">
        <f>E132</f>
        <v>180000</v>
      </c>
      <c r="F131" s="44"/>
      <c r="G131" s="24">
        <f>G132</f>
        <v>180000</v>
      </c>
    </row>
    <row r="132" spans="1:7" s="8" customFormat="1" ht="39" thickBot="1">
      <c r="A132" s="94" t="s">
        <v>20</v>
      </c>
      <c r="B132" s="26" t="s">
        <v>54</v>
      </c>
      <c r="C132" s="26" t="s">
        <v>227</v>
      </c>
      <c r="D132" s="21">
        <v>240</v>
      </c>
      <c r="E132" s="24">
        <v>180000</v>
      </c>
      <c r="F132" s="44"/>
      <c r="G132" s="24">
        <v>180000</v>
      </c>
    </row>
    <row r="133" spans="1:7" ht="26.25" thickBot="1">
      <c r="A133" s="97" t="s">
        <v>149</v>
      </c>
      <c r="B133" s="26" t="s">
        <v>54</v>
      </c>
      <c r="C133" s="26" t="s">
        <v>55</v>
      </c>
      <c r="D133" s="26"/>
      <c r="E133" s="36">
        <f>E134</f>
        <v>1550111.23</v>
      </c>
      <c r="F133" s="44">
        <f>F134</f>
        <v>-26236.439999999973</v>
      </c>
      <c r="G133" s="44">
        <f>G134</f>
        <v>1523874.79</v>
      </c>
    </row>
    <row r="134" spans="1:7" ht="39" thickBot="1">
      <c r="A134" s="94" t="s">
        <v>228</v>
      </c>
      <c r="B134" s="26" t="s">
        <v>54</v>
      </c>
      <c r="C134" s="26" t="s">
        <v>229</v>
      </c>
      <c r="D134" s="21"/>
      <c r="E134" s="36">
        <f>E135+E140+E143+E146+E149+E152</f>
        <v>1550111.23</v>
      </c>
      <c r="F134" s="44">
        <f>F135+F140+F143+F146+F149+F152+F155</f>
        <v>-26236.439999999973</v>
      </c>
      <c r="G134" s="44">
        <f>G135+G140+G143+G146+G149+G152+G155</f>
        <v>1523874.79</v>
      </c>
    </row>
    <row r="135" spans="1:7" ht="26.25" thickBot="1">
      <c r="A135" s="94" t="s">
        <v>230</v>
      </c>
      <c r="B135" s="26" t="s">
        <v>54</v>
      </c>
      <c r="C135" s="26" t="s">
        <v>57</v>
      </c>
      <c r="D135" s="26"/>
      <c r="E135" s="36">
        <f>E136+E138</f>
        <v>401000</v>
      </c>
      <c r="F135" s="44">
        <f>F136</f>
        <v>50000</v>
      </c>
      <c r="G135" s="36">
        <f>G136+G138</f>
        <v>451000</v>
      </c>
    </row>
    <row r="136" spans="1:7" ht="26.25" thickBot="1">
      <c r="A136" s="89" t="s">
        <v>13</v>
      </c>
      <c r="B136" s="26" t="s">
        <v>54</v>
      </c>
      <c r="C136" s="26" t="s">
        <v>57</v>
      </c>
      <c r="D136" s="26" t="s">
        <v>175</v>
      </c>
      <c r="E136" s="36">
        <f>E137</f>
        <v>400000</v>
      </c>
      <c r="F136" s="44">
        <f>F137</f>
        <v>50000</v>
      </c>
      <c r="G136" s="36">
        <f>G137</f>
        <v>450000</v>
      </c>
    </row>
    <row r="137" spans="1:7" ht="39" thickBot="1">
      <c r="A137" s="94" t="s">
        <v>20</v>
      </c>
      <c r="B137" s="26" t="s">
        <v>54</v>
      </c>
      <c r="C137" s="26" t="s">
        <v>57</v>
      </c>
      <c r="D137" s="26" t="s">
        <v>137</v>
      </c>
      <c r="E137" s="36">
        <v>400000</v>
      </c>
      <c r="F137" s="44">
        <v>50000</v>
      </c>
      <c r="G137" s="36">
        <f>F137+E137</f>
        <v>450000</v>
      </c>
    </row>
    <row r="138" spans="1:7" ht="15" thickBot="1">
      <c r="A138" s="98" t="s">
        <v>22</v>
      </c>
      <c r="B138" s="26" t="s">
        <v>54</v>
      </c>
      <c r="C138" s="26" t="s">
        <v>57</v>
      </c>
      <c r="D138" s="26" t="s">
        <v>178</v>
      </c>
      <c r="E138" s="36">
        <f>E139</f>
        <v>1000</v>
      </c>
      <c r="F138" s="44"/>
      <c r="G138" s="36">
        <f>G139</f>
        <v>1000</v>
      </c>
    </row>
    <row r="139" spans="1:7" ht="15" thickBot="1">
      <c r="A139" s="94" t="s">
        <v>231</v>
      </c>
      <c r="B139" s="26" t="s">
        <v>54</v>
      </c>
      <c r="C139" s="26" t="s">
        <v>57</v>
      </c>
      <c r="D139" s="26" t="s">
        <v>232</v>
      </c>
      <c r="E139" s="36">
        <v>1000</v>
      </c>
      <c r="F139" s="44"/>
      <c r="G139" s="36">
        <v>1000</v>
      </c>
    </row>
    <row r="140" spans="1:7" s="8" customFormat="1" ht="15" thickBot="1">
      <c r="A140" s="94" t="s">
        <v>150</v>
      </c>
      <c r="B140" s="21" t="s">
        <v>54</v>
      </c>
      <c r="C140" s="26" t="s">
        <v>233</v>
      </c>
      <c r="D140" s="21"/>
      <c r="E140" s="24">
        <f t="shared" ref="E140:G141" si="11">E141</f>
        <v>100000</v>
      </c>
      <c r="F140" s="44">
        <f t="shared" si="11"/>
        <v>-20024</v>
      </c>
      <c r="G140" s="24">
        <f t="shared" si="11"/>
        <v>79976</v>
      </c>
    </row>
    <row r="141" spans="1:7" ht="26.25" thickBot="1">
      <c r="A141" s="89" t="s">
        <v>13</v>
      </c>
      <c r="B141" s="21" t="s">
        <v>54</v>
      </c>
      <c r="C141" s="26" t="s">
        <v>233</v>
      </c>
      <c r="D141" s="21">
        <v>200</v>
      </c>
      <c r="E141" s="24">
        <f t="shared" si="11"/>
        <v>100000</v>
      </c>
      <c r="F141" s="44">
        <f t="shared" si="11"/>
        <v>-20024</v>
      </c>
      <c r="G141" s="24">
        <f t="shared" si="11"/>
        <v>79976</v>
      </c>
    </row>
    <row r="142" spans="1:7" ht="39" thickBot="1">
      <c r="A142" s="94" t="s">
        <v>20</v>
      </c>
      <c r="B142" s="21" t="s">
        <v>54</v>
      </c>
      <c r="C142" s="26" t="s">
        <v>233</v>
      </c>
      <c r="D142" s="21">
        <v>240</v>
      </c>
      <c r="E142" s="24">
        <v>100000</v>
      </c>
      <c r="F142" s="44">
        <f>G142-E142</f>
        <v>-20024</v>
      </c>
      <c r="G142" s="24">
        <v>79976</v>
      </c>
    </row>
    <row r="143" spans="1:7" ht="26.25" thickBot="1">
      <c r="A143" s="94" t="s">
        <v>151</v>
      </c>
      <c r="B143" s="21" t="s">
        <v>54</v>
      </c>
      <c r="C143" s="26" t="s">
        <v>63</v>
      </c>
      <c r="D143" s="21"/>
      <c r="E143" s="24">
        <f t="shared" ref="E143:G144" si="12">E144</f>
        <v>874111.23</v>
      </c>
      <c r="F143" s="44">
        <f t="shared" si="12"/>
        <v>-199512.74</v>
      </c>
      <c r="G143" s="44">
        <f t="shared" si="12"/>
        <v>674598.49</v>
      </c>
    </row>
    <row r="144" spans="1:7" ht="26.25" thickBot="1">
      <c r="A144" s="89" t="s">
        <v>13</v>
      </c>
      <c r="B144" s="21" t="s">
        <v>54</v>
      </c>
      <c r="C144" s="26" t="s">
        <v>63</v>
      </c>
      <c r="D144" s="21">
        <v>240</v>
      </c>
      <c r="E144" s="24">
        <f t="shared" si="12"/>
        <v>874111.23</v>
      </c>
      <c r="F144" s="44">
        <f t="shared" si="12"/>
        <v>-199512.74</v>
      </c>
      <c r="G144" s="44">
        <f>G145</f>
        <v>674598.49</v>
      </c>
    </row>
    <row r="145" spans="1:7" ht="39" thickBot="1">
      <c r="A145" s="94" t="s">
        <v>20</v>
      </c>
      <c r="B145" s="21" t="s">
        <v>54</v>
      </c>
      <c r="C145" s="26" t="s">
        <v>63</v>
      </c>
      <c r="D145" s="21">
        <v>200</v>
      </c>
      <c r="E145" s="24">
        <v>874111.23</v>
      </c>
      <c r="F145" s="44">
        <f>G145-E145</f>
        <v>-199512.74</v>
      </c>
      <c r="G145" s="44">
        <v>674598.49</v>
      </c>
    </row>
    <row r="146" spans="1:7" ht="15" thickBot="1">
      <c r="A146" s="94" t="s">
        <v>152</v>
      </c>
      <c r="B146" s="21" t="s">
        <v>54</v>
      </c>
      <c r="C146" s="26" t="s">
        <v>65</v>
      </c>
      <c r="D146" s="21"/>
      <c r="E146" s="24">
        <f t="shared" ref="E146:G147" si="13">E147</f>
        <v>75000</v>
      </c>
      <c r="F146" s="44">
        <f t="shared" si="13"/>
        <v>-43949</v>
      </c>
      <c r="G146" s="24">
        <f t="shared" si="13"/>
        <v>31051</v>
      </c>
    </row>
    <row r="147" spans="1:7" ht="26.25" thickBot="1">
      <c r="A147" s="89" t="s">
        <v>13</v>
      </c>
      <c r="B147" s="21" t="s">
        <v>54</v>
      </c>
      <c r="C147" s="26" t="s">
        <v>65</v>
      </c>
      <c r="D147" s="21">
        <v>200</v>
      </c>
      <c r="E147" s="24">
        <f t="shared" si="13"/>
        <v>75000</v>
      </c>
      <c r="F147" s="44">
        <f t="shared" si="13"/>
        <v>-43949</v>
      </c>
      <c r="G147" s="24">
        <f t="shared" si="13"/>
        <v>31051</v>
      </c>
    </row>
    <row r="148" spans="1:7" ht="39" thickBot="1">
      <c r="A148" s="94" t="s">
        <v>20</v>
      </c>
      <c r="B148" s="21" t="s">
        <v>54</v>
      </c>
      <c r="C148" s="26" t="s">
        <v>65</v>
      </c>
      <c r="D148" s="21">
        <v>240</v>
      </c>
      <c r="E148" s="24">
        <v>75000</v>
      </c>
      <c r="F148" s="44">
        <f>G148-E148</f>
        <v>-43949</v>
      </c>
      <c r="G148" s="24">
        <v>31051</v>
      </c>
    </row>
    <row r="149" spans="1:7" ht="26.25" thickBot="1">
      <c r="A149" s="94" t="s">
        <v>153</v>
      </c>
      <c r="B149" s="21" t="s">
        <v>54</v>
      </c>
      <c r="C149" s="26" t="s">
        <v>66</v>
      </c>
      <c r="D149" s="21"/>
      <c r="E149" s="24">
        <f t="shared" ref="E149:G150" si="14">E150</f>
        <v>50000</v>
      </c>
      <c r="F149" s="44">
        <f t="shared" si="14"/>
        <v>13509.699999999997</v>
      </c>
      <c r="G149" s="44">
        <f t="shared" si="14"/>
        <v>63509.7</v>
      </c>
    </row>
    <row r="150" spans="1:7" ht="26.25" thickBot="1">
      <c r="A150" s="89" t="s">
        <v>13</v>
      </c>
      <c r="B150" s="21" t="s">
        <v>54</v>
      </c>
      <c r="C150" s="26" t="s">
        <v>66</v>
      </c>
      <c r="D150" s="21">
        <v>200</v>
      </c>
      <c r="E150" s="24">
        <f t="shared" si="14"/>
        <v>50000</v>
      </c>
      <c r="F150" s="44">
        <f t="shared" si="14"/>
        <v>13509.699999999997</v>
      </c>
      <c r="G150" s="44">
        <f t="shared" si="14"/>
        <v>63509.7</v>
      </c>
    </row>
    <row r="151" spans="1:7" ht="39" thickBot="1">
      <c r="A151" s="94" t="s">
        <v>20</v>
      </c>
      <c r="B151" s="21" t="s">
        <v>54</v>
      </c>
      <c r="C151" s="26" t="s">
        <v>66</v>
      </c>
      <c r="D151" s="21">
        <v>240</v>
      </c>
      <c r="E151" s="24">
        <v>50000</v>
      </c>
      <c r="F151" s="44">
        <f>G151-E151</f>
        <v>13509.699999999997</v>
      </c>
      <c r="G151" s="44">
        <v>63509.7</v>
      </c>
    </row>
    <row r="152" spans="1:7" ht="26.25" thickBot="1">
      <c r="A152" s="94" t="s">
        <v>154</v>
      </c>
      <c r="B152" s="21" t="s">
        <v>54</v>
      </c>
      <c r="C152" s="26" t="s">
        <v>95</v>
      </c>
      <c r="D152" s="21"/>
      <c r="E152" s="24">
        <f t="shared" ref="E152:G153" si="15">E153</f>
        <v>50000</v>
      </c>
      <c r="F152" s="44">
        <f t="shared" si="15"/>
        <v>-16896.5</v>
      </c>
      <c r="G152" s="24">
        <f t="shared" si="15"/>
        <v>33103.5</v>
      </c>
    </row>
    <row r="153" spans="1:7" ht="26.25" thickBot="1">
      <c r="A153" s="89" t="s">
        <v>13</v>
      </c>
      <c r="B153" s="21" t="s">
        <v>54</v>
      </c>
      <c r="C153" s="26" t="s">
        <v>95</v>
      </c>
      <c r="D153" s="21">
        <v>200</v>
      </c>
      <c r="E153" s="24">
        <f t="shared" si="15"/>
        <v>50000</v>
      </c>
      <c r="F153" s="44">
        <f t="shared" si="15"/>
        <v>-16896.5</v>
      </c>
      <c r="G153" s="24">
        <f t="shared" si="15"/>
        <v>33103.5</v>
      </c>
    </row>
    <row r="154" spans="1:7" ht="39" thickBot="1">
      <c r="A154" s="94" t="s">
        <v>20</v>
      </c>
      <c r="B154" s="21" t="s">
        <v>54</v>
      </c>
      <c r="C154" s="26" t="s">
        <v>95</v>
      </c>
      <c r="D154" s="21">
        <v>240</v>
      </c>
      <c r="E154" s="24">
        <v>50000</v>
      </c>
      <c r="F154" s="44">
        <f>G154-E154</f>
        <v>-16896.5</v>
      </c>
      <c r="G154" s="24">
        <v>33103.5</v>
      </c>
    </row>
    <row r="155" spans="1:7" ht="15" thickBot="1">
      <c r="A155" s="94" t="s">
        <v>332</v>
      </c>
      <c r="B155" s="21" t="s">
        <v>54</v>
      </c>
      <c r="C155" s="26" t="s">
        <v>333</v>
      </c>
      <c r="D155" s="21"/>
      <c r="E155" s="24"/>
      <c r="F155" s="44">
        <f>F156</f>
        <v>190636.1</v>
      </c>
      <c r="G155" s="44">
        <f>F155</f>
        <v>190636.1</v>
      </c>
    </row>
    <row r="156" spans="1:7" ht="26.25" thickBot="1">
      <c r="A156" s="89" t="s">
        <v>13</v>
      </c>
      <c r="B156" s="21" t="s">
        <v>54</v>
      </c>
      <c r="C156" s="26" t="s">
        <v>333</v>
      </c>
      <c r="D156" s="21">
        <v>200</v>
      </c>
      <c r="E156" s="24"/>
      <c r="F156" s="44">
        <f>F157</f>
        <v>190636.1</v>
      </c>
      <c r="G156" s="44">
        <f>F156</f>
        <v>190636.1</v>
      </c>
    </row>
    <row r="157" spans="1:7" ht="39" thickBot="1">
      <c r="A157" s="94" t="s">
        <v>20</v>
      </c>
      <c r="B157" s="21" t="s">
        <v>54</v>
      </c>
      <c r="C157" s="26" t="s">
        <v>333</v>
      </c>
      <c r="D157" s="21">
        <v>240</v>
      </c>
      <c r="E157" s="24"/>
      <c r="F157" s="44">
        <v>190636.1</v>
      </c>
      <c r="G157" s="44">
        <f>F157</f>
        <v>190636.1</v>
      </c>
    </row>
    <row r="158" spans="1:7" ht="51.75" thickBot="1">
      <c r="A158" s="99" t="s">
        <v>146</v>
      </c>
      <c r="B158" s="34" t="s">
        <v>54</v>
      </c>
      <c r="C158" s="33" t="s">
        <v>27</v>
      </c>
      <c r="D158" s="34"/>
      <c r="E158" s="31">
        <f>E159</f>
        <v>2035797.8</v>
      </c>
      <c r="F158" s="42">
        <f>F159</f>
        <v>82393.700000000012</v>
      </c>
      <c r="G158" s="42">
        <f>F158+E158</f>
        <v>2118191.5</v>
      </c>
    </row>
    <row r="159" spans="1:7" ht="51.75" thickBot="1">
      <c r="A159" s="100" t="s">
        <v>234</v>
      </c>
      <c r="B159" s="21" t="s">
        <v>54</v>
      </c>
      <c r="C159" s="26" t="s">
        <v>141</v>
      </c>
      <c r="D159" s="21"/>
      <c r="E159" s="24">
        <f>E160+E161+E166</f>
        <v>2035797.8</v>
      </c>
      <c r="F159" s="44">
        <f>F160+F161+F166</f>
        <v>82393.700000000012</v>
      </c>
      <c r="G159" s="44">
        <f>G160+G161+G166</f>
        <v>2118191.5</v>
      </c>
    </row>
    <row r="160" spans="1:7" ht="51.75" thickBot="1">
      <c r="A160" s="100" t="s">
        <v>257</v>
      </c>
      <c r="B160" s="21" t="s">
        <v>54</v>
      </c>
      <c r="C160" s="26" t="s">
        <v>255</v>
      </c>
      <c r="D160" s="21">
        <v>244</v>
      </c>
      <c r="E160" s="24">
        <v>1469297</v>
      </c>
      <c r="F160" s="44"/>
      <c r="G160" s="24">
        <v>1469297</v>
      </c>
    </row>
    <row r="161" spans="1:7" ht="64.5" thickBot="1">
      <c r="A161" s="94" t="s">
        <v>235</v>
      </c>
      <c r="B161" s="21" t="s">
        <v>54</v>
      </c>
      <c r="C161" s="26" t="s">
        <v>139</v>
      </c>
      <c r="D161" s="21"/>
      <c r="E161" s="24">
        <f>E162</f>
        <v>156432.29999999999</v>
      </c>
      <c r="F161" s="44">
        <f>F162</f>
        <v>0</v>
      </c>
      <c r="G161" s="24">
        <f>G162</f>
        <v>156432.29999999999</v>
      </c>
    </row>
    <row r="162" spans="1:7" ht="26.25" thickBot="1">
      <c r="A162" s="89" t="s">
        <v>13</v>
      </c>
      <c r="B162" s="21" t="s">
        <v>54</v>
      </c>
      <c r="C162" s="26" t="s">
        <v>139</v>
      </c>
      <c r="D162" s="21">
        <v>240</v>
      </c>
      <c r="E162" s="24">
        <f>E163+E164+E165</f>
        <v>156432.29999999999</v>
      </c>
      <c r="F162" s="44">
        <f>F163+F164+F165</f>
        <v>0</v>
      </c>
      <c r="G162" s="24">
        <f>G163+G164+G165</f>
        <v>156432.29999999999</v>
      </c>
    </row>
    <row r="163" spans="1:7" ht="39" thickBot="1">
      <c r="A163" s="94" t="s">
        <v>20</v>
      </c>
      <c r="B163" s="21" t="s">
        <v>54</v>
      </c>
      <c r="C163" s="26" t="s">
        <v>139</v>
      </c>
      <c r="D163" s="21">
        <v>244</v>
      </c>
      <c r="E163" s="24">
        <v>32619.3</v>
      </c>
      <c r="F163" s="44"/>
      <c r="G163" s="24">
        <v>32619.3</v>
      </c>
    </row>
    <row r="164" spans="1:7" ht="39" thickBot="1">
      <c r="A164" s="94" t="s">
        <v>20</v>
      </c>
      <c r="B164" s="21" t="s">
        <v>54</v>
      </c>
      <c r="C164" s="26" t="s">
        <v>139</v>
      </c>
      <c r="D164" s="21">
        <v>244</v>
      </c>
      <c r="E164" s="24">
        <v>25030</v>
      </c>
      <c r="F164" s="44"/>
      <c r="G164" s="24">
        <v>25030</v>
      </c>
    </row>
    <row r="165" spans="1:7" ht="39" thickBot="1">
      <c r="A165" s="94" t="s">
        <v>20</v>
      </c>
      <c r="B165" s="21" t="s">
        <v>54</v>
      </c>
      <c r="C165" s="26" t="s">
        <v>139</v>
      </c>
      <c r="D165" s="21">
        <v>244</v>
      </c>
      <c r="E165" s="24">
        <v>98783</v>
      </c>
      <c r="F165" s="44"/>
      <c r="G165" s="24">
        <v>98783</v>
      </c>
    </row>
    <row r="166" spans="1:7" ht="90" thickBot="1">
      <c r="A166" s="100" t="s">
        <v>258</v>
      </c>
      <c r="B166" s="21" t="s">
        <v>54</v>
      </c>
      <c r="C166" s="26" t="s">
        <v>145</v>
      </c>
      <c r="D166" s="21"/>
      <c r="E166" s="24">
        <f>E167</f>
        <v>410068.5</v>
      </c>
      <c r="F166" s="44">
        <f>F167</f>
        <v>82393.700000000012</v>
      </c>
      <c r="G166" s="44">
        <f>E166+F166</f>
        <v>492462.2</v>
      </c>
    </row>
    <row r="167" spans="1:7" ht="26.25" thickBot="1">
      <c r="A167" s="89" t="s">
        <v>13</v>
      </c>
      <c r="B167" s="21" t="s">
        <v>54</v>
      </c>
      <c r="C167" s="26" t="s">
        <v>145</v>
      </c>
      <c r="D167" s="21">
        <v>200</v>
      </c>
      <c r="E167" s="24">
        <f>E168+E169+E170</f>
        <v>410068.5</v>
      </c>
      <c r="F167" s="44">
        <f>F169+F170</f>
        <v>82393.700000000012</v>
      </c>
      <c r="G167" s="44">
        <f>G168+G169+G170</f>
        <v>492462.2</v>
      </c>
    </row>
    <row r="168" spans="1:7" ht="39" thickBot="1">
      <c r="A168" s="94" t="s">
        <v>20</v>
      </c>
      <c r="B168" s="21" t="s">
        <v>54</v>
      </c>
      <c r="C168" s="26" t="s">
        <v>145</v>
      </c>
      <c r="D168" s="21">
        <v>240</v>
      </c>
      <c r="E168" s="24">
        <v>150000</v>
      </c>
      <c r="F168" s="44"/>
      <c r="G168" s="24">
        <v>150000</v>
      </c>
    </row>
    <row r="169" spans="1:7" ht="39" thickBot="1">
      <c r="A169" s="94" t="s">
        <v>20</v>
      </c>
      <c r="B169" s="21" t="s">
        <v>54</v>
      </c>
      <c r="C169" s="26" t="s">
        <v>145</v>
      </c>
      <c r="D169" s="21">
        <v>240</v>
      </c>
      <c r="E169" s="24">
        <v>56402.74</v>
      </c>
      <c r="F169" s="44"/>
      <c r="G169" s="24">
        <v>56402.74</v>
      </c>
    </row>
    <row r="170" spans="1:7" ht="39" thickBot="1">
      <c r="A170" s="94" t="s">
        <v>20</v>
      </c>
      <c r="B170" s="21" t="s">
        <v>54</v>
      </c>
      <c r="C170" s="26" t="s">
        <v>145</v>
      </c>
      <c r="D170" s="21">
        <v>240</v>
      </c>
      <c r="E170" s="24">
        <v>203665.76</v>
      </c>
      <c r="F170" s="44">
        <f>G170-E170</f>
        <v>82393.700000000012</v>
      </c>
      <c r="G170" s="44">
        <v>286059.46000000002</v>
      </c>
    </row>
    <row r="171" spans="1:7" ht="15" thickBot="1">
      <c r="A171" s="99" t="s">
        <v>236</v>
      </c>
      <c r="B171" s="34" t="s">
        <v>237</v>
      </c>
      <c r="C171" s="33"/>
      <c r="D171" s="34"/>
      <c r="E171" s="31">
        <f t="shared" ref="E171:F174" si="16">E172</f>
        <v>20000</v>
      </c>
      <c r="F171" s="42">
        <f t="shared" si="16"/>
        <v>-13056</v>
      </c>
      <c r="G171" s="31">
        <f>E171+F171</f>
        <v>6944</v>
      </c>
    </row>
    <row r="172" spans="1:7" ht="26.25" thickBot="1">
      <c r="A172" s="94" t="s">
        <v>155</v>
      </c>
      <c r="B172" s="21" t="s">
        <v>68</v>
      </c>
      <c r="C172" s="26"/>
      <c r="D172" s="21">
        <v>244</v>
      </c>
      <c r="E172" s="24">
        <f t="shared" si="16"/>
        <v>20000</v>
      </c>
      <c r="F172" s="44">
        <f t="shared" si="16"/>
        <v>-13056</v>
      </c>
      <c r="G172" s="31">
        <f t="shared" ref="G172:G175" si="17">E172+F172</f>
        <v>6944</v>
      </c>
    </row>
    <row r="173" spans="1:7" ht="51.75" thickBot="1">
      <c r="A173" s="97" t="s">
        <v>146</v>
      </c>
      <c r="B173" s="21" t="s">
        <v>68</v>
      </c>
      <c r="C173" s="26" t="s">
        <v>27</v>
      </c>
      <c r="D173" s="21"/>
      <c r="E173" s="24">
        <f t="shared" si="16"/>
        <v>20000</v>
      </c>
      <c r="F173" s="44">
        <f t="shared" si="16"/>
        <v>-13056</v>
      </c>
      <c r="G173" s="31">
        <f t="shared" si="17"/>
        <v>6944</v>
      </c>
    </row>
    <row r="174" spans="1:7" ht="39" thickBot="1">
      <c r="A174" s="94" t="s">
        <v>20</v>
      </c>
      <c r="B174" s="21" t="s">
        <v>68</v>
      </c>
      <c r="C174" s="26" t="s">
        <v>69</v>
      </c>
      <c r="D174" s="21">
        <v>200</v>
      </c>
      <c r="E174" s="24">
        <f t="shared" si="16"/>
        <v>20000</v>
      </c>
      <c r="F174" s="44">
        <f t="shared" si="16"/>
        <v>-13056</v>
      </c>
      <c r="G174" s="31">
        <f t="shared" si="17"/>
        <v>6944</v>
      </c>
    </row>
    <row r="175" spans="1:7" ht="39" thickBot="1">
      <c r="A175" s="94" t="s">
        <v>20</v>
      </c>
      <c r="B175" s="21" t="s">
        <v>68</v>
      </c>
      <c r="C175" s="26" t="s">
        <v>69</v>
      </c>
      <c r="D175" s="21">
        <v>240</v>
      </c>
      <c r="E175" s="24">
        <v>20000</v>
      </c>
      <c r="F175" s="44">
        <v>-13056</v>
      </c>
      <c r="G175" s="31">
        <f t="shared" si="17"/>
        <v>6944</v>
      </c>
    </row>
    <row r="176" spans="1:7" ht="15" thickBot="1">
      <c r="A176" s="99" t="s">
        <v>239</v>
      </c>
      <c r="B176" s="34" t="s">
        <v>242</v>
      </c>
      <c r="C176" s="33"/>
      <c r="D176" s="34"/>
      <c r="E176" s="31">
        <f t="shared" ref="E176:G176" si="18">E177</f>
        <v>3500000</v>
      </c>
      <c r="F176" s="42"/>
      <c r="G176" s="31">
        <f t="shared" si="18"/>
        <v>3500000</v>
      </c>
    </row>
    <row r="177" spans="1:7" ht="15" thickBot="1">
      <c r="A177" s="94" t="s">
        <v>157</v>
      </c>
      <c r="B177" s="21" t="s">
        <v>70</v>
      </c>
      <c r="C177" s="26"/>
      <c r="D177" s="21"/>
      <c r="E177" s="24">
        <f>E178</f>
        <v>3500000</v>
      </c>
      <c r="F177" s="44"/>
      <c r="G177" s="24">
        <f>G178</f>
        <v>3500000</v>
      </c>
    </row>
    <row r="178" spans="1:7" ht="26.25" thickBot="1">
      <c r="A178" s="94" t="s">
        <v>241</v>
      </c>
      <c r="B178" s="21" t="s">
        <v>243</v>
      </c>
      <c r="C178" s="26" t="s">
        <v>143</v>
      </c>
      <c r="D178" s="21"/>
      <c r="E178" s="24">
        <f>E179</f>
        <v>3500000</v>
      </c>
      <c r="F178" s="44"/>
      <c r="G178" s="24">
        <f>G179</f>
        <v>3500000</v>
      </c>
    </row>
    <row r="179" spans="1:7" ht="26.25" thickBot="1">
      <c r="A179" s="94" t="s">
        <v>158</v>
      </c>
      <c r="B179" s="21" t="s">
        <v>70</v>
      </c>
      <c r="C179" s="26" t="s">
        <v>112</v>
      </c>
      <c r="D179" s="21"/>
      <c r="E179" s="47">
        <f>E180</f>
        <v>3500000</v>
      </c>
      <c r="F179" s="44"/>
      <c r="G179" s="47">
        <f>G180</f>
        <v>3500000</v>
      </c>
    </row>
    <row r="180" spans="1:7" ht="15" thickBot="1">
      <c r="A180" s="94" t="s">
        <v>156</v>
      </c>
      <c r="B180" s="21" t="s">
        <v>70</v>
      </c>
      <c r="C180" s="26" t="s">
        <v>143</v>
      </c>
      <c r="D180" s="26" t="s">
        <v>244</v>
      </c>
      <c r="E180" s="47">
        <f>E181</f>
        <v>3500000</v>
      </c>
      <c r="F180" s="44"/>
      <c r="G180" s="47">
        <f>G181</f>
        <v>3500000</v>
      </c>
    </row>
    <row r="181" spans="1:7" ht="15" thickBot="1">
      <c r="A181" s="94" t="s">
        <v>240</v>
      </c>
      <c r="B181" s="21" t="s">
        <v>70</v>
      </c>
      <c r="C181" s="26" t="s">
        <v>116</v>
      </c>
      <c r="D181" s="21">
        <v>540</v>
      </c>
      <c r="E181" s="47">
        <v>3500000</v>
      </c>
      <c r="F181" s="44"/>
      <c r="G181" s="47">
        <v>3500000</v>
      </c>
    </row>
    <row r="182" spans="1:7" ht="15" thickBot="1">
      <c r="A182" s="37" t="s">
        <v>238</v>
      </c>
      <c r="B182" s="34" t="s">
        <v>251</v>
      </c>
      <c r="C182" s="33"/>
      <c r="D182" s="34"/>
      <c r="E182" s="43">
        <f>E183</f>
        <v>295243</v>
      </c>
      <c r="F182" s="42">
        <f>F183</f>
        <v>-13716.029999999999</v>
      </c>
      <c r="G182" s="43">
        <f>E182+F182</f>
        <v>281526.96999999997</v>
      </c>
    </row>
    <row r="183" spans="1:7" ht="15" thickBot="1">
      <c r="A183" s="39" t="s">
        <v>75</v>
      </c>
      <c r="B183" s="21" t="s">
        <v>74</v>
      </c>
      <c r="C183" s="26" t="s">
        <v>77</v>
      </c>
      <c r="D183" s="21"/>
      <c r="E183" s="24">
        <f>E184</f>
        <v>295243</v>
      </c>
      <c r="F183" s="44">
        <f>F184</f>
        <v>-13716.029999999999</v>
      </c>
      <c r="G183" s="43">
        <f t="shared" ref="G183:G187" si="19">E183+F183</f>
        <v>281526.96999999997</v>
      </c>
    </row>
    <row r="184" spans="1:7" ht="39" thickBot="1">
      <c r="A184" s="39" t="s">
        <v>76</v>
      </c>
      <c r="B184" s="21" t="s">
        <v>74</v>
      </c>
      <c r="C184" s="26" t="s">
        <v>77</v>
      </c>
      <c r="D184" s="21"/>
      <c r="E184" s="24">
        <f>E185+E191</f>
        <v>295243</v>
      </c>
      <c r="F184" s="44">
        <f>F185+F191</f>
        <v>-13716.029999999999</v>
      </c>
      <c r="G184" s="43">
        <f t="shared" si="19"/>
        <v>281526.96999999997</v>
      </c>
    </row>
    <row r="185" spans="1:7" ht="26.25" thickBot="1">
      <c r="A185" s="39" t="s">
        <v>78</v>
      </c>
      <c r="B185" s="21" t="s">
        <v>74</v>
      </c>
      <c r="C185" s="26" t="s">
        <v>79</v>
      </c>
      <c r="D185" s="21">
        <v>300</v>
      </c>
      <c r="E185" s="24">
        <f>E186+E188</f>
        <v>225243</v>
      </c>
      <c r="F185" s="44">
        <f>F186+F188</f>
        <v>-1251</v>
      </c>
      <c r="G185" s="43">
        <f t="shared" si="19"/>
        <v>223992</v>
      </c>
    </row>
    <row r="186" spans="1:7" ht="26.25" thickBot="1">
      <c r="A186" s="39" t="s">
        <v>80</v>
      </c>
      <c r="B186" s="21" t="s">
        <v>74</v>
      </c>
      <c r="C186" s="26" t="s">
        <v>81</v>
      </c>
      <c r="D186" s="21">
        <v>312</v>
      </c>
      <c r="E186" s="24">
        <f>E187</f>
        <v>215243</v>
      </c>
      <c r="F186" s="44">
        <f>F187</f>
        <v>8749</v>
      </c>
      <c r="G186" s="43">
        <f t="shared" si="19"/>
        <v>223992</v>
      </c>
    </row>
    <row r="187" spans="1:7" ht="26.25" thickBot="1">
      <c r="A187" s="39" t="s">
        <v>82</v>
      </c>
      <c r="B187" s="21" t="s">
        <v>74</v>
      </c>
      <c r="C187" s="26" t="s">
        <v>81</v>
      </c>
      <c r="D187" s="21">
        <v>312</v>
      </c>
      <c r="E187" s="24">
        <v>215243</v>
      </c>
      <c r="F187" s="44">
        <v>8749</v>
      </c>
      <c r="G187" s="43">
        <f t="shared" si="19"/>
        <v>223992</v>
      </c>
    </row>
    <row r="188" spans="1:7" ht="26.25" thickBot="1">
      <c r="A188" s="39" t="s">
        <v>83</v>
      </c>
      <c r="B188" s="21" t="s">
        <v>74</v>
      </c>
      <c r="C188" s="26" t="s">
        <v>84</v>
      </c>
      <c r="D188" s="21">
        <v>360</v>
      </c>
      <c r="E188" s="24">
        <f t="shared" ref="E188:G189" si="20">E189</f>
        <v>10000</v>
      </c>
      <c r="F188" s="44">
        <f t="shared" si="20"/>
        <v>-10000</v>
      </c>
      <c r="G188" s="24">
        <f t="shared" si="20"/>
        <v>0</v>
      </c>
    </row>
    <row r="189" spans="1:7" ht="26.25" thickBot="1">
      <c r="A189" s="39" t="s">
        <v>85</v>
      </c>
      <c r="B189" s="21" t="s">
        <v>74</v>
      </c>
      <c r="C189" s="26" t="s">
        <v>84</v>
      </c>
      <c r="D189" s="21">
        <v>360</v>
      </c>
      <c r="E189" s="24">
        <f t="shared" si="20"/>
        <v>10000</v>
      </c>
      <c r="F189" s="44">
        <f t="shared" si="20"/>
        <v>-10000</v>
      </c>
      <c r="G189" s="24">
        <f t="shared" si="20"/>
        <v>0</v>
      </c>
    </row>
    <row r="190" spans="1:7" ht="15" thickBot="1">
      <c r="A190" s="39" t="s">
        <v>86</v>
      </c>
      <c r="B190" s="21" t="s">
        <v>74</v>
      </c>
      <c r="C190" s="26" t="s">
        <v>84</v>
      </c>
      <c r="D190" s="21">
        <v>360</v>
      </c>
      <c r="E190" s="24">
        <v>10000</v>
      </c>
      <c r="F190" s="44">
        <v>-10000</v>
      </c>
      <c r="G190" s="24">
        <f>F190+E190</f>
        <v>0</v>
      </c>
    </row>
    <row r="191" spans="1:7" ht="39" thickBot="1">
      <c r="A191" s="39" t="s">
        <v>250</v>
      </c>
      <c r="B191" s="21" t="s">
        <v>74</v>
      </c>
      <c r="C191" s="26" t="s">
        <v>115</v>
      </c>
      <c r="D191" s="21"/>
      <c r="E191" s="24">
        <f t="shared" ref="E191:G192" si="21">E192</f>
        <v>70000</v>
      </c>
      <c r="F191" s="44">
        <f t="shared" si="21"/>
        <v>-12465.029999999999</v>
      </c>
      <c r="G191" s="24">
        <f t="shared" si="21"/>
        <v>57534.97</v>
      </c>
    </row>
    <row r="192" spans="1:7" ht="15" thickBot="1">
      <c r="A192" s="39" t="s">
        <v>71</v>
      </c>
      <c r="B192" s="21" t="s">
        <v>74</v>
      </c>
      <c r="C192" s="26" t="s">
        <v>111</v>
      </c>
      <c r="D192" s="21">
        <v>500</v>
      </c>
      <c r="E192" s="24">
        <f t="shared" si="21"/>
        <v>70000</v>
      </c>
      <c r="F192" s="44">
        <f t="shared" si="21"/>
        <v>-12465.029999999999</v>
      </c>
      <c r="G192" s="24">
        <f t="shared" si="21"/>
        <v>57534.97</v>
      </c>
    </row>
    <row r="193" spans="1:7" ht="15" thickBot="1">
      <c r="A193" s="39" t="s">
        <v>72</v>
      </c>
      <c r="B193" s="21" t="s">
        <v>74</v>
      </c>
      <c r="C193" s="26" t="s">
        <v>111</v>
      </c>
      <c r="D193" s="21">
        <v>540</v>
      </c>
      <c r="E193" s="24">
        <v>70000</v>
      </c>
      <c r="F193" s="44">
        <f>G193-E193</f>
        <v>-12465.029999999999</v>
      </c>
      <c r="G193" s="24">
        <v>57534.97</v>
      </c>
    </row>
    <row r="194" spans="1:7" ht="15" thickBot="1">
      <c r="A194" s="37" t="s">
        <v>87</v>
      </c>
      <c r="B194" s="34" t="s">
        <v>248</v>
      </c>
      <c r="C194" s="33"/>
      <c r="D194" s="34"/>
      <c r="E194" s="43">
        <f>E195</f>
        <v>1000</v>
      </c>
      <c r="F194" s="42"/>
      <c r="G194" s="43">
        <f>G195</f>
        <v>1000</v>
      </c>
    </row>
    <row r="195" spans="1:7" ht="26.25" thickBot="1">
      <c r="A195" s="39" t="s">
        <v>245</v>
      </c>
      <c r="B195" s="21" t="s">
        <v>114</v>
      </c>
      <c r="C195" s="26"/>
      <c r="D195" s="21"/>
      <c r="E195" s="24">
        <f>E196</f>
        <v>1000</v>
      </c>
      <c r="F195" s="44"/>
      <c r="G195" s="24">
        <f>G196</f>
        <v>1000</v>
      </c>
    </row>
    <row r="196" spans="1:7" ht="39" thickBot="1">
      <c r="A196" s="39" t="s">
        <v>88</v>
      </c>
      <c r="B196" s="21" t="s">
        <v>114</v>
      </c>
      <c r="C196" s="26" t="s">
        <v>89</v>
      </c>
      <c r="D196" s="21"/>
      <c r="E196" s="24">
        <f t="shared" ref="E196:G196" si="22">E198</f>
        <v>1000</v>
      </c>
      <c r="F196" s="44"/>
      <c r="G196" s="24">
        <f t="shared" si="22"/>
        <v>1000</v>
      </c>
    </row>
    <row r="197" spans="1:7" ht="39" thickBot="1">
      <c r="A197" s="39" t="s">
        <v>246</v>
      </c>
      <c r="B197" s="21" t="s">
        <v>114</v>
      </c>
      <c r="C197" s="26" t="s">
        <v>249</v>
      </c>
      <c r="D197" s="21"/>
      <c r="E197" s="24"/>
      <c r="F197" s="44"/>
      <c r="G197" s="24"/>
    </row>
    <row r="198" spans="1:7" ht="51.75" thickBot="1">
      <c r="A198" s="39" t="s">
        <v>247</v>
      </c>
      <c r="B198" s="21" t="s">
        <v>114</v>
      </c>
      <c r="C198" s="26" t="s">
        <v>90</v>
      </c>
      <c r="D198" s="21"/>
      <c r="E198" s="24">
        <f>E199</f>
        <v>1000</v>
      </c>
      <c r="F198" s="44"/>
      <c r="G198" s="24">
        <f>G199</f>
        <v>1000</v>
      </c>
    </row>
    <row r="199" spans="1:7" ht="15" thickBot="1">
      <c r="A199" s="39" t="s">
        <v>71</v>
      </c>
      <c r="B199" s="21" t="s">
        <v>114</v>
      </c>
      <c r="C199" s="26" t="s">
        <v>91</v>
      </c>
      <c r="D199" s="21">
        <v>500</v>
      </c>
      <c r="E199" s="24">
        <f>E200</f>
        <v>1000</v>
      </c>
      <c r="F199" s="44"/>
      <c r="G199" s="24">
        <f>G200</f>
        <v>1000</v>
      </c>
    </row>
    <row r="200" spans="1:7" ht="15" thickBot="1">
      <c r="A200" s="39" t="s">
        <v>72</v>
      </c>
      <c r="B200" s="21" t="s">
        <v>114</v>
      </c>
      <c r="C200" s="26" t="s">
        <v>91</v>
      </c>
      <c r="D200" s="21">
        <v>540</v>
      </c>
      <c r="E200" s="24">
        <v>1000</v>
      </c>
      <c r="F200" s="44"/>
      <c r="G200" s="24">
        <v>1000</v>
      </c>
    </row>
  </sheetData>
  <mergeCells count="5">
    <mergeCell ref="A6:E8"/>
    <mergeCell ref="F11:F12"/>
    <mergeCell ref="G11:G12"/>
    <mergeCell ref="E11:E12"/>
    <mergeCell ref="B2:G5"/>
  </mergeCells>
  <pageMargins left="0.7" right="0.7" top="0.75" bottom="0.75" header="0.3" footer="0.3"/>
  <pageSetup paperSize="9" scale="7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2:G76"/>
  <sheetViews>
    <sheetView tabSelected="1" workbookViewId="0">
      <selection activeCell="B3" sqref="B3:F5"/>
    </sheetView>
  </sheetViews>
  <sheetFormatPr defaultColWidth="8.85546875" defaultRowHeight="14.25"/>
  <cols>
    <col min="1" max="1" width="49.7109375" style="1" customWidth="1"/>
    <col min="2" max="2" width="14.140625" style="1" customWidth="1"/>
    <col min="3" max="3" width="6.5703125" style="1" customWidth="1"/>
    <col min="4" max="4" width="15.5703125" style="1" customWidth="1"/>
    <col min="5" max="5" width="12.28515625" style="1" customWidth="1"/>
    <col min="6" max="6" width="14.5703125" style="1" customWidth="1"/>
    <col min="7" max="16384" width="8.85546875" style="1"/>
  </cols>
  <sheetData>
    <row r="2" spans="1:7">
      <c r="B2" s="3"/>
      <c r="C2" s="3"/>
    </row>
    <row r="3" spans="1:7">
      <c r="B3" s="134" t="s">
        <v>354</v>
      </c>
      <c r="C3" s="134"/>
      <c r="D3" s="134"/>
      <c r="E3" s="117"/>
      <c r="F3" s="117"/>
      <c r="G3" s="4"/>
    </row>
    <row r="4" spans="1:7" ht="14.45" customHeight="1">
      <c r="B4" s="134"/>
      <c r="C4" s="134"/>
      <c r="D4" s="134"/>
      <c r="E4" s="117"/>
      <c r="F4" s="117"/>
    </row>
    <row r="5" spans="1:7" ht="39" customHeight="1">
      <c r="B5" s="134"/>
      <c r="C5" s="134"/>
      <c r="D5" s="134"/>
      <c r="E5" s="117"/>
      <c r="F5" s="117"/>
    </row>
    <row r="6" spans="1:7" ht="31.9" customHeight="1">
      <c r="A6" s="123" t="s">
        <v>120</v>
      </c>
      <c r="B6" s="135"/>
      <c r="C6" s="135"/>
      <c r="D6" s="135"/>
    </row>
    <row r="7" spans="1:7" ht="14.45" customHeight="1">
      <c r="A7" s="135"/>
      <c r="B7" s="135"/>
      <c r="C7" s="135"/>
      <c r="D7" s="135"/>
    </row>
    <row r="8" spans="1:7" ht="27" customHeight="1">
      <c r="A8" s="135"/>
      <c r="B8" s="135"/>
      <c r="C8" s="135"/>
      <c r="D8" s="135"/>
    </row>
    <row r="9" spans="1:7" ht="23.45" customHeight="1">
      <c r="A9" s="135"/>
      <c r="B9" s="135"/>
      <c r="C9" s="135"/>
      <c r="D9" s="135"/>
    </row>
    <row r="10" spans="1:7" ht="14.45" customHeight="1" thickBot="1">
      <c r="A10" s="136"/>
      <c r="B10" s="136"/>
      <c r="C10" s="136"/>
      <c r="D10" s="136"/>
    </row>
    <row r="11" spans="1:7" ht="26.45" customHeight="1" thickBot="1">
      <c r="A11" s="48" t="s">
        <v>0</v>
      </c>
      <c r="B11" s="49" t="s">
        <v>96</v>
      </c>
      <c r="C11" s="49" t="s">
        <v>2</v>
      </c>
      <c r="D11" s="49" t="s">
        <v>101</v>
      </c>
      <c r="E11" s="50" t="s">
        <v>253</v>
      </c>
      <c r="F11" s="50" t="s">
        <v>275</v>
      </c>
    </row>
    <row r="12" spans="1:7" s="8" customFormat="1" ht="18.600000000000001" customHeight="1" thickBot="1">
      <c r="A12" s="37">
        <v>1</v>
      </c>
      <c r="B12" s="34">
        <v>2</v>
      </c>
      <c r="C12" s="34">
        <v>3</v>
      </c>
      <c r="D12" s="51">
        <v>4</v>
      </c>
      <c r="E12" s="52">
        <v>5</v>
      </c>
      <c r="F12" s="52">
        <v>6</v>
      </c>
    </row>
    <row r="13" spans="1:7" ht="41.45" customHeight="1" thickBot="1">
      <c r="A13" s="53" t="s">
        <v>259</v>
      </c>
      <c r="B13" s="130" t="s">
        <v>135</v>
      </c>
      <c r="C13" s="133"/>
      <c r="D13" s="43">
        <f>D14</f>
        <v>50000</v>
      </c>
      <c r="E13" s="54"/>
      <c r="F13" s="54">
        <f>D13+E13</f>
        <v>50000</v>
      </c>
    </row>
    <row r="14" spans="1:7" ht="39" thickBot="1">
      <c r="A14" s="55" t="s">
        <v>274</v>
      </c>
      <c r="B14" s="21" t="s">
        <v>135</v>
      </c>
      <c r="C14" s="21">
        <v>244</v>
      </c>
      <c r="D14" s="47">
        <v>50000</v>
      </c>
      <c r="E14" s="56"/>
      <c r="F14" s="56">
        <f t="shared" ref="F14:F74" si="0">D14+E14</f>
        <v>50000</v>
      </c>
    </row>
    <row r="15" spans="1:7" ht="28.9" customHeight="1" thickBot="1">
      <c r="A15" s="53" t="s">
        <v>76</v>
      </c>
      <c r="B15" s="130" t="s">
        <v>77</v>
      </c>
      <c r="C15" s="131"/>
      <c r="D15" s="43">
        <v>295243</v>
      </c>
      <c r="E15" s="54">
        <f>E16+E19</f>
        <v>-13716.029999999999</v>
      </c>
      <c r="F15" s="54">
        <f t="shared" si="0"/>
        <v>281526.96999999997</v>
      </c>
    </row>
    <row r="16" spans="1:7" ht="26.45" customHeight="1" thickBot="1">
      <c r="A16" s="55" t="s">
        <v>78</v>
      </c>
      <c r="B16" s="21" t="s">
        <v>79</v>
      </c>
      <c r="C16" s="21">
        <v>300</v>
      </c>
      <c r="D16" s="47">
        <f>D17+D18</f>
        <v>225243</v>
      </c>
      <c r="E16" s="56">
        <f>E17+E18</f>
        <v>-1251</v>
      </c>
      <c r="F16" s="56">
        <f t="shared" si="0"/>
        <v>223992</v>
      </c>
    </row>
    <row r="17" spans="1:6" ht="26.25" thickBot="1">
      <c r="A17" s="55" t="s">
        <v>80</v>
      </c>
      <c r="B17" s="21" t="s">
        <v>81</v>
      </c>
      <c r="C17" s="21">
        <v>312</v>
      </c>
      <c r="D17" s="47">
        <v>215243</v>
      </c>
      <c r="E17" s="56">
        <v>8749</v>
      </c>
      <c r="F17" s="56">
        <f t="shared" si="0"/>
        <v>223992</v>
      </c>
    </row>
    <row r="18" spans="1:6" s="9" customFormat="1" ht="24" customHeight="1" thickBot="1">
      <c r="A18" s="39" t="s">
        <v>83</v>
      </c>
      <c r="B18" s="21" t="s">
        <v>84</v>
      </c>
      <c r="C18" s="21">
        <v>360</v>
      </c>
      <c r="D18" s="47">
        <v>10000</v>
      </c>
      <c r="E18" s="56">
        <v>-10000</v>
      </c>
      <c r="F18" s="56">
        <f t="shared" si="0"/>
        <v>0</v>
      </c>
    </row>
    <row r="19" spans="1:6" s="9" customFormat="1" ht="27" customHeight="1" thickBot="1">
      <c r="A19" s="39" t="s">
        <v>250</v>
      </c>
      <c r="B19" s="21" t="s">
        <v>111</v>
      </c>
      <c r="C19" s="21">
        <v>500</v>
      </c>
      <c r="D19" s="47">
        <v>70000</v>
      </c>
      <c r="E19" s="56">
        <f>E20</f>
        <v>-12465.029999999999</v>
      </c>
      <c r="F19" s="56">
        <f t="shared" si="0"/>
        <v>57534.97</v>
      </c>
    </row>
    <row r="20" spans="1:6" s="9" customFormat="1" ht="31.15" customHeight="1" thickBot="1">
      <c r="A20" s="57" t="s">
        <v>72</v>
      </c>
      <c r="B20" s="21" t="s">
        <v>111</v>
      </c>
      <c r="C20" s="21">
        <v>540</v>
      </c>
      <c r="D20" s="47">
        <v>70000</v>
      </c>
      <c r="E20" s="56">
        <f>F20-D20</f>
        <v>-12465.029999999999</v>
      </c>
      <c r="F20" s="56">
        <v>57534.97</v>
      </c>
    </row>
    <row r="21" spans="1:6" s="9" customFormat="1" ht="25.15" customHeight="1" thickBot="1">
      <c r="A21" s="53" t="s">
        <v>41</v>
      </c>
      <c r="B21" s="130" t="s">
        <v>42</v>
      </c>
      <c r="C21" s="131"/>
      <c r="D21" s="43">
        <f>D22</f>
        <v>611065.74</v>
      </c>
      <c r="E21" s="54">
        <f>E24</f>
        <v>0</v>
      </c>
      <c r="F21" s="54">
        <f t="shared" si="0"/>
        <v>611065.74</v>
      </c>
    </row>
    <row r="22" spans="1:6" ht="26.45" customHeight="1" thickBot="1">
      <c r="A22" s="55" t="s">
        <v>43</v>
      </c>
      <c r="B22" s="21" t="s">
        <v>44</v>
      </c>
      <c r="C22" s="21">
        <v>200</v>
      </c>
      <c r="D22" s="47">
        <f>D23+D24</f>
        <v>611065.74</v>
      </c>
      <c r="E22" s="56"/>
      <c r="F22" s="56">
        <f t="shared" si="0"/>
        <v>611065.74</v>
      </c>
    </row>
    <row r="23" spans="1:6" ht="14.45" customHeight="1" thickBot="1">
      <c r="A23" s="55" t="s">
        <v>45</v>
      </c>
      <c r="B23" s="21" t="s">
        <v>46</v>
      </c>
      <c r="C23" s="21">
        <v>240</v>
      </c>
      <c r="D23" s="47">
        <v>217409.3</v>
      </c>
      <c r="E23" s="56"/>
      <c r="F23" s="56">
        <f t="shared" si="0"/>
        <v>217409.3</v>
      </c>
    </row>
    <row r="24" spans="1:6" ht="25.9" customHeight="1" thickBot="1">
      <c r="A24" s="55" t="s">
        <v>260</v>
      </c>
      <c r="B24" s="21" t="s">
        <v>49</v>
      </c>
      <c r="C24" s="21">
        <v>240</v>
      </c>
      <c r="D24" s="47">
        <v>393656.44</v>
      </c>
      <c r="E24" s="56"/>
      <c r="F24" s="56">
        <f t="shared" si="0"/>
        <v>393656.44</v>
      </c>
    </row>
    <row r="25" spans="1:6" ht="27" customHeight="1" thickBot="1">
      <c r="A25" s="53" t="s">
        <v>335</v>
      </c>
      <c r="B25" s="130" t="s">
        <v>143</v>
      </c>
      <c r="C25" s="131"/>
      <c r="D25" s="43">
        <f>D26</f>
        <v>500000</v>
      </c>
      <c r="E25" s="54"/>
      <c r="F25" s="54">
        <f t="shared" si="0"/>
        <v>500000</v>
      </c>
    </row>
    <row r="26" spans="1:6" ht="42" customHeight="1" thickBot="1">
      <c r="A26" s="55" t="s">
        <v>261</v>
      </c>
      <c r="B26" s="21" t="s">
        <v>142</v>
      </c>
      <c r="C26" s="21">
        <v>240</v>
      </c>
      <c r="D26" s="47">
        <v>500000</v>
      </c>
      <c r="E26" s="56"/>
      <c r="F26" s="56">
        <f t="shared" si="0"/>
        <v>500000</v>
      </c>
    </row>
    <row r="27" spans="1:6" ht="25.9" customHeight="1" thickBot="1">
      <c r="A27" s="53" t="s">
        <v>104</v>
      </c>
      <c r="B27" s="34"/>
      <c r="C27" s="34"/>
      <c r="D27" s="43">
        <f>D28</f>
        <v>3500000</v>
      </c>
      <c r="E27" s="54"/>
      <c r="F27" s="54">
        <f>D27</f>
        <v>3500000</v>
      </c>
    </row>
    <row r="28" spans="1:6" ht="28.9" customHeight="1" thickBot="1">
      <c r="A28" s="55" t="s">
        <v>105</v>
      </c>
      <c r="B28" s="21" t="s">
        <v>112</v>
      </c>
      <c r="C28" s="21">
        <v>540</v>
      </c>
      <c r="D28" s="47">
        <f>D29</f>
        <v>3500000</v>
      </c>
      <c r="E28" s="56"/>
      <c r="F28" s="56">
        <f t="shared" si="0"/>
        <v>3500000</v>
      </c>
    </row>
    <row r="29" spans="1:6" ht="28.15" customHeight="1" thickBot="1">
      <c r="A29" s="55" t="s">
        <v>73</v>
      </c>
      <c r="B29" s="21" t="s">
        <v>112</v>
      </c>
      <c r="C29" s="58">
        <v>540</v>
      </c>
      <c r="D29" s="47">
        <v>3500000</v>
      </c>
      <c r="E29" s="56"/>
      <c r="F29" s="56">
        <f t="shared" si="0"/>
        <v>3500000</v>
      </c>
    </row>
    <row r="30" spans="1:6" ht="27.6" customHeight="1" thickBot="1">
      <c r="A30" s="53" t="s">
        <v>262</v>
      </c>
      <c r="B30" s="132" t="s">
        <v>144</v>
      </c>
      <c r="C30" s="133"/>
      <c r="D30" s="43">
        <f>D31+D32</f>
        <v>360000</v>
      </c>
      <c r="E30" s="54"/>
      <c r="F30" s="54">
        <f t="shared" si="0"/>
        <v>360000</v>
      </c>
    </row>
    <row r="31" spans="1:6" ht="27" customHeight="1" thickBot="1">
      <c r="A31" s="55" t="s">
        <v>263</v>
      </c>
      <c r="B31" s="26" t="s">
        <v>136</v>
      </c>
      <c r="C31" s="21">
        <v>244</v>
      </c>
      <c r="D31" s="47">
        <v>180000</v>
      </c>
      <c r="E31" s="56"/>
      <c r="F31" s="56">
        <f t="shared" si="0"/>
        <v>180000</v>
      </c>
    </row>
    <row r="32" spans="1:6" s="8" customFormat="1" ht="34.9" customHeight="1" thickBot="1">
      <c r="A32" s="55" t="s">
        <v>264</v>
      </c>
      <c r="B32" s="26" t="s">
        <v>138</v>
      </c>
      <c r="C32" s="21">
        <v>244</v>
      </c>
      <c r="D32" s="47">
        <v>180000</v>
      </c>
      <c r="E32" s="56"/>
      <c r="F32" s="56">
        <f t="shared" si="0"/>
        <v>180000</v>
      </c>
    </row>
    <row r="33" spans="1:6" s="8" customFormat="1" ht="31.9" customHeight="1" thickBot="1">
      <c r="A33" s="53" t="s">
        <v>88</v>
      </c>
      <c r="B33" s="34" t="s">
        <v>89</v>
      </c>
      <c r="C33" s="34"/>
      <c r="D33" s="43">
        <v>1000</v>
      </c>
      <c r="E33" s="54"/>
      <c r="F33" s="54">
        <f t="shared" si="0"/>
        <v>1000</v>
      </c>
    </row>
    <row r="34" spans="1:6" s="8" customFormat="1" ht="26.25" thickBot="1">
      <c r="A34" s="55" t="s">
        <v>73</v>
      </c>
      <c r="B34" s="21" t="s">
        <v>91</v>
      </c>
      <c r="C34" s="21">
        <v>540</v>
      </c>
      <c r="D34" s="47">
        <v>1000</v>
      </c>
      <c r="E34" s="56"/>
      <c r="F34" s="56">
        <f t="shared" si="0"/>
        <v>1000</v>
      </c>
    </row>
    <row r="35" spans="1:6" s="8" customFormat="1" ht="29.45" customHeight="1" thickBot="1">
      <c r="A35" s="53" t="s">
        <v>265</v>
      </c>
      <c r="B35" s="130" t="s">
        <v>127</v>
      </c>
      <c r="C35" s="131"/>
      <c r="D35" s="43">
        <f>D36+D37+D38</f>
        <v>1842472.78</v>
      </c>
      <c r="E35" s="54"/>
      <c r="F35" s="54">
        <f t="shared" si="0"/>
        <v>1842472.78</v>
      </c>
    </row>
    <row r="36" spans="1:6" ht="21" customHeight="1" thickBot="1">
      <c r="A36" s="55" t="s">
        <v>266</v>
      </c>
      <c r="B36" s="21" t="s">
        <v>128</v>
      </c>
      <c r="C36" s="21">
        <v>244</v>
      </c>
      <c r="D36" s="47">
        <v>500000</v>
      </c>
      <c r="E36" s="56">
        <v>-400</v>
      </c>
      <c r="F36" s="56">
        <f t="shared" si="0"/>
        <v>499600</v>
      </c>
    </row>
    <row r="37" spans="1:6" ht="15" thickBot="1">
      <c r="A37" s="55" t="s">
        <v>267</v>
      </c>
      <c r="B37" s="21" t="s">
        <v>129</v>
      </c>
      <c r="C37" s="21">
        <v>244</v>
      </c>
      <c r="D37" s="47">
        <v>100000</v>
      </c>
      <c r="E37" s="56">
        <v>48250</v>
      </c>
      <c r="F37" s="56">
        <f t="shared" si="0"/>
        <v>148250</v>
      </c>
    </row>
    <row r="38" spans="1:6" ht="15" thickBot="1">
      <c r="A38" s="55" t="s">
        <v>268</v>
      </c>
      <c r="B38" s="21" t="s">
        <v>130</v>
      </c>
      <c r="C38" s="21">
        <v>244</v>
      </c>
      <c r="D38" s="47">
        <v>1242472.78</v>
      </c>
      <c r="E38" s="56">
        <v>-47850</v>
      </c>
      <c r="F38" s="56">
        <f t="shared" si="0"/>
        <v>1194622.78</v>
      </c>
    </row>
    <row r="39" spans="1:6" s="8" customFormat="1" ht="46.15" customHeight="1" thickBot="1">
      <c r="A39" s="53" t="s">
        <v>269</v>
      </c>
      <c r="B39" s="130" t="s">
        <v>133</v>
      </c>
      <c r="C39" s="131"/>
      <c r="D39" s="43">
        <f>D40</f>
        <v>80000</v>
      </c>
      <c r="E39" s="54"/>
      <c r="F39" s="54">
        <f t="shared" si="0"/>
        <v>80000</v>
      </c>
    </row>
    <row r="40" spans="1:6" s="8" customFormat="1" ht="24.6" customHeight="1" thickBot="1">
      <c r="A40" s="55" t="s">
        <v>270</v>
      </c>
      <c r="B40" s="21" t="s">
        <v>133</v>
      </c>
      <c r="C40" s="21">
        <v>244</v>
      </c>
      <c r="D40" s="47">
        <v>80000</v>
      </c>
      <c r="E40" s="56"/>
      <c r="F40" s="56">
        <f t="shared" si="0"/>
        <v>80000</v>
      </c>
    </row>
    <row r="41" spans="1:6" s="8" customFormat="1" ht="33.6" customHeight="1" thickBot="1">
      <c r="A41" s="53" t="s">
        <v>94</v>
      </c>
      <c r="B41" s="34" t="s">
        <v>55</v>
      </c>
      <c r="C41" s="34"/>
      <c r="D41" s="43">
        <f>D42+D46+D52</f>
        <v>1700111.23</v>
      </c>
      <c r="E41" s="54">
        <f>E42+E46</f>
        <v>-26236.439999999973</v>
      </c>
      <c r="F41" s="54">
        <f t="shared" si="0"/>
        <v>1673874.79</v>
      </c>
    </row>
    <row r="42" spans="1:6" s="8" customFormat="1" ht="36.6" customHeight="1" thickBot="1">
      <c r="A42" s="55" t="s">
        <v>106</v>
      </c>
      <c r="B42" s="21" t="s">
        <v>56</v>
      </c>
      <c r="C42" s="21"/>
      <c r="D42" s="47">
        <f>D43+D44+D45</f>
        <v>501000</v>
      </c>
      <c r="E42" s="56">
        <f>E43+E45</f>
        <v>29976</v>
      </c>
      <c r="F42" s="56">
        <f t="shared" si="0"/>
        <v>530976</v>
      </c>
    </row>
    <row r="43" spans="1:6" ht="18.600000000000001" customHeight="1" thickBot="1">
      <c r="A43" s="55" t="s">
        <v>21</v>
      </c>
      <c r="B43" s="21" t="s">
        <v>57</v>
      </c>
      <c r="C43" s="21">
        <v>247</v>
      </c>
      <c r="D43" s="47">
        <v>400000</v>
      </c>
      <c r="E43" s="56">
        <v>50000</v>
      </c>
      <c r="F43" s="56">
        <f t="shared" si="0"/>
        <v>450000</v>
      </c>
    </row>
    <row r="44" spans="1:6" s="8" customFormat="1" ht="13.9" customHeight="1" thickBot="1">
      <c r="A44" s="55" t="s">
        <v>97</v>
      </c>
      <c r="B44" s="21" t="s">
        <v>57</v>
      </c>
      <c r="C44" s="21">
        <v>853</v>
      </c>
      <c r="D44" s="47">
        <v>1000</v>
      </c>
      <c r="E44" s="56"/>
      <c r="F44" s="56">
        <f t="shared" si="0"/>
        <v>1000</v>
      </c>
    </row>
    <row r="45" spans="1:6" ht="16.899999999999999" customHeight="1" thickBot="1">
      <c r="A45" s="55" t="s">
        <v>58</v>
      </c>
      <c r="B45" s="21" t="s">
        <v>59</v>
      </c>
      <c r="C45" s="21">
        <v>240</v>
      </c>
      <c r="D45" s="47">
        <v>100000</v>
      </c>
      <c r="E45" s="56">
        <v>-20024</v>
      </c>
      <c r="F45" s="56">
        <f>E45+D45</f>
        <v>79976</v>
      </c>
    </row>
    <row r="46" spans="1:6" s="8" customFormat="1" ht="34.9" customHeight="1" thickBot="1">
      <c r="A46" s="55" t="s">
        <v>60</v>
      </c>
      <c r="B46" s="21" t="s">
        <v>61</v>
      </c>
      <c r="C46" s="21"/>
      <c r="D46" s="47">
        <f>D47+D48+D49+D50</f>
        <v>1049111.23</v>
      </c>
      <c r="E46" s="56">
        <f>E47+E48+E49+E50+E51</f>
        <v>-56212.439999999973</v>
      </c>
      <c r="F46" s="56">
        <f t="shared" si="0"/>
        <v>992898.79</v>
      </c>
    </row>
    <row r="47" spans="1:6" ht="14.45" customHeight="1" thickBot="1">
      <c r="A47" s="55" t="s">
        <v>62</v>
      </c>
      <c r="B47" s="21" t="s">
        <v>63</v>
      </c>
      <c r="C47" s="21">
        <v>240</v>
      </c>
      <c r="D47" s="47">
        <v>874111.23</v>
      </c>
      <c r="E47" s="56">
        <f>F47-D47</f>
        <v>-199512.74</v>
      </c>
      <c r="F47" s="56">
        <v>674598.49</v>
      </c>
    </row>
    <row r="48" spans="1:6" ht="15" thickBot="1">
      <c r="A48" s="55" t="s">
        <v>64</v>
      </c>
      <c r="B48" s="21" t="s">
        <v>65</v>
      </c>
      <c r="C48" s="21">
        <v>240</v>
      </c>
      <c r="D48" s="47">
        <v>75000</v>
      </c>
      <c r="E48" s="56">
        <v>-43949</v>
      </c>
      <c r="F48" s="56">
        <f t="shared" si="0"/>
        <v>31051</v>
      </c>
    </row>
    <row r="49" spans="1:6" s="8" customFormat="1" ht="26.25" thickBot="1">
      <c r="A49" s="55" t="s">
        <v>99</v>
      </c>
      <c r="B49" s="21" t="s">
        <v>66</v>
      </c>
      <c r="C49" s="21">
        <v>240</v>
      </c>
      <c r="D49" s="47">
        <v>50000</v>
      </c>
      <c r="E49" s="56">
        <v>13509.7</v>
      </c>
      <c r="F49" s="56">
        <f t="shared" si="0"/>
        <v>63509.7</v>
      </c>
    </row>
    <row r="50" spans="1:6" s="8" customFormat="1" ht="14.45" customHeight="1" thickBot="1">
      <c r="A50" s="55" t="s">
        <v>100</v>
      </c>
      <c r="B50" s="21" t="s">
        <v>95</v>
      </c>
      <c r="C50" s="21">
        <v>240</v>
      </c>
      <c r="D50" s="47">
        <v>50000</v>
      </c>
      <c r="E50" s="56">
        <v>-16896.5</v>
      </c>
      <c r="F50" s="56">
        <f t="shared" si="0"/>
        <v>33103.5</v>
      </c>
    </row>
    <row r="51" spans="1:6" s="8" customFormat="1" ht="14.45" customHeight="1" thickBot="1">
      <c r="A51" s="55" t="s">
        <v>334</v>
      </c>
      <c r="B51" s="21" t="s">
        <v>333</v>
      </c>
      <c r="C51" s="106">
        <v>240</v>
      </c>
      <c r="D51" s="47"/>
      <c r="E51" s="56">
        <v>190636.1</v>
      </c>
      <c r="F51" s="56">
        <f>E51</f>
        <v>190636.1</v>
      </c>
    </row>
    <row r="52" spans="1:6" s="8" customFormat="1" ht="31.15" customHeight="1" thickBot="1">
      <c r="A52" s="114" t="s">
        <v>205</v>
      </c>
      <c r="B52" s="21" t="s">
        <v>349</v>
      </c>
      <c r="C52" s="21"/>
      <c r="D52" s="47">
        <v>150000</v>
      </c>
      <c r="E52" s="56"/>
      <c r="F52" s="56">
        <f>F53</f>
        <v>150000</v>
      </c>
    </row>
    <row r="53" spans="1:6" s="8" customFormat="1" ht="24.6" customHeight="1" thickBot="1">
      <c r="A53" s="115" t="s">
        <v>13</v>
      </c>
      <c r="B53" s="21" t="s">
        <v>349</v>
      </c>
      <c r="C53" s="21">
        <v>244</v>
      </c>
      <c r="D53" s="47">
        <v>150000</v>
      </c>
      <c r="E53" s="56"/>
      <c r="F53" s="56">
        <f>D53</f>
        <v>150000</v>
      </c>
    </row>
    <row r="54" spans="1:6" ht="51.75" thickBot="1">
      <c r="A54" s="53" t="s">
        <v>336</v>
      </c>
      <c r="B54" s="34" t="s">
        <v>141</v>
      </c>
      <c r="C54" s="34"/>
      <c r="D54" s="43">
        <f>D55+D56+D57</f>
        <v>2035797.8</v>
      </c>
      <c r="E54" s="54">
        <f>E55+E56+E57</f>
        <v>82393.7</v>
      </c>
      <c r="F54" s="54">
        <f t="shared" si="0"/>
        <v>2118191.5</v>
      </c>
    </row>
    <row r="55" spans="1:6" ht="39" thickBot="1">
      <c r="A55" s="27" t="s">
        <v>102</v>
      </c>
      <c r="B55" s="21" t="s">
        <v>255</v>
      </c>
      <c r="C55" s="21">
        <v>200</v>
      </c>
      <c r="D55" s="47">
        <v>1469297</v>
      </c>
      <c r="E55" s="56"/>
      <c r="F55" s="56">
        <f t="shared" si="0"/>
        <v>1469297</v>
      </c>
    </row>
    <row r="56" spans="1:6" ht="26.25" thickBot="1">
      <c r="A56" s="27" t="s">
        <v>337</v>
      </c>
      <c r="B56" s="21" t="s">
        <v>139</v>
      </c>
      <c r="C56" s="21">
        <v>200</v>
      </c>
      <c r="D56" s="47">
        <v>156432.29999999999</v>
      </c>
      <c r="E56" s="56"/>
      <c r="F56" s="56">
        <f t="shared" si="0"/>
        <v>156432.29999999999</v>
      </c>
    </row>
    <row r="57" spans="1:6" ht="39" thickBot="1">
      <c r="A57" s="27" t="s">
        <v>338</v>
      </c>
      <c r="B57" s="21" t="s">
        <v>145</v>
      </c>
      <c r="C57" s="21">
        <v>200</v>
      </c>
      <c r="D57" s="47">
        <v>410068.5</v>
      </c>
      <c r="E57" s="56">
        <v>82393.7</v>
      </c>
      <c r="F57" s="56">
        <f>D57+E57</f>
        <v>492462.2</v>
      </c>
    </row>
    <row r="58" spans="1:6" ht="51.75" thickBot="1">
      <c r="A58" s="53" t="s">
        <v>271</v>
      </c>
      <c r="B58" s="34" t="s">
        <v>347</v>
      </c>
      <c r="C58" s="34"/>
      <c r="D58" s="43">
        <f>D59+D60+D67+D70</f>
        <v>5922045</v>
      </c>
      <c r="E58" s="54">
        <f>E60+E67+E70</f>
        <v>45485.660000000207</v>
      </c>
      <c r="F58" s="54">
        <f t="shared" si="0"/>
        <v>5967530.6600000001</v>
      </c>
    </row>
    <row r="59" spans="1:6" ht="26.25" thickBot="1">
      <c r="A59" s="55" t="s">
        <v>11</v>
      </c>
      <c r="B59" s="21" t="s">
        <v>107</v>
      </c>
      <c r="C59" s="21">
        <v>123</v>
      </c>
      <c r="D59" s="47">
        <v>126000</v>
      </c>
      <c r="E59" s="56"/>
      <c r="F59" s="56">
        <f t="shared" si="0"/>
        <v>126000</v>
      </c>
    </row>
    <row r="60" spans="1:6" ht="15" thickBot="1">
      <c r="A60" s="55" t="s">
        <v>16</v>
      </c>
      <c r="B60" s="21" t="s">
        <v>10</v>
      </c>
      <c r="C60" s="21"/>
      <c r="D60" s="47">
        <f>D61+D66</f>
        <v>5444045</v>
      </c>
      <c r="E60" s="56">
        <f>E61+E66</f>
        <v>55787.970000000205</v>
      </c>
      <c r="F60" s="56">
        <f t="shared" si="0"/>
        <v>5499832.9700000007</v>
      </c>
    </row>
    <row r="61" spans="1:6" ht="51.75" thickBot="1">
      <c r="A61" s="22" t="s">
        <v>9</v>
      </c>
      <c r="B61" s="21" t="s">
        <v>17</v>
      </c>
      <c r="C61" s="21"/>
      <c r="D61" s="47">
        <f>D62+D63+D64+D65</f>
        <v>4841005</v>
      </c>
      <c r="E61" s="56">
        <f>E62+E63+E64+E65</f>
        <v>-633097.14999999991</v>
      </c>
      <c r="F61" s="56">
        <f t="shared" si="0"/>
        <v>4207907.8499999996</v>
      </c>
    </row>
    <row r="62" spans="1:6" ht="26.25" thickBot="1">
      <c r="A62" s="55" t="s">
        <v>13</v>
      </c>
      <c r="B62" s="21" t="s">
        <v>17</v>
      </c>
      <c r="C62" s="21">
        <v>200</v>
      </c>
      <c r="D62" s="47">
        <v>2405500</v>
      </c>
      <c r="E62" s="56">
        <f>F62-D62</f>
        <v>-336250.43999999994</v>
      </c>
      <c r="F62" s="56">
        <v>2069249.56</v>
      </c>
    </row>
    <row r="63" spans="1:6" ht="15" thickBot="1">
      <c r="A63" s="55" t="s">
        <v>97</v>
      </c>
      <c r="B63" s="21" t="s">
        <v>17</v>
      </c>
      <c r="C63" s="21">
        <v>850</v>
      </c>
      <c r="D63" s="47">
        <v>5000</v>
      </c>
      <c r="E63" s="56">
        <f>F63-D63</f>
        <v>-4000</v>
      </c>
      <c r="F63" s="56">
        <v>1000</v>
      </c>
    </row>
    <row r="64" spans="1:6" ht="64.5" thickBot="1">
      <c r="A64" s="55" t="s">
        <v>343</v>
      </c>
      <c r="B64" s="21" t="s">
        <v>342</v>
      </c>
      <c r="C64" s="21">
        <v>120</v>
      </c>
      <c r="D64" s="47">
        <v>904661</v>
      </c>
      <c r="E64" s="56">
        <v>-489956.24</v>
      </c>
      <c r="F64" s="56">
        <f>D64+E64</f>
        <v>414704.76</v>
      </c>
    </row>
    <row r="65" spans="1:6" ht="64.5" thickBot="1">
      <c r="A65" s="55" t="s">
        <v>340</v>
      </c>
      <c r="B65" s="21" t="s">
        <v>341</v>
      </c>
      <c r="C65" s="21">
        <v>120</v>
      </c>
      <c r="D65" s="47">
        <v>1525844</v>
      </c>
      <c r="E65" s="56">
        <v>197109.53</v>
      </c>
      <c r="F65" s="56">
        <f>D65</f>
        <v>1525844</v>
      </c>
    </row>
    <row r="66" spans="1:6" ht="64.5" thickBot="1">
      <c r="A66" s="55" t="s">
        <v>339</v>
      </c>
      <c r="B66" s="21" t="s">
        <v>108</v>
      </c>
      <c r="C66" s="21">
        <v>120</v>
      </c>
      <c r="D66" s="47">
        <v>603040</v>
      </c>
      <c r="E66" s="56">
        <f>F66-D66</f>
        <v>688885.12000000011</v>
      </c>
      <c r="F66" s="44">
        <v>1291925.1200000001</v>
      </c>
    </row>
    <row r="67" spans="1:6" ht="15" thickBot="1">
      <c r="A67" s="55" t="s">
        <v>29</v>
      </c>
      <c r="B67" s="21" t="s">
        <v>31</v>
      </c>
      <c r="C67" s="21"/>
      <c r="D67" s="47">
        <f>D68+D69</f>
        <v>332000</v>
      </c>
      <c r="E67" s="56">
        <f>E68+E69</f>
        <v>2753.6900000000023</v>
      </c>
      <c r="F67" s="56">
        <f>E67+D67</f>
        <v>334753.69</v>
      </c>
    </row>
    <row r="68" spans="1:6" ht="26.25" thickBot="1">
      <c r="A68" s="55" t="s">
        <v>20</v>
      </c>
      <c r="B68" s="21" t="s">
        <v>109</v>
      </c>
      <c r="C68" s="21">
        <v>200</v>
      </c>
      <c r="D68" s="47">
        <v>330000</v>
      </c>
      <c r="E68" s="56">
        <f>F68-D68</f>
        <v>1141.6900000000023</v>
      </c>
      <c r="F68" s="56">
        <v>331141.69</v>
      </c>
    </row>
    <row r="69" spans="1:6" ht="15" thickBot="1">
      <c r="A69" s="20" t="s">
        <v>22</v>
      </c>
      <c r="B69" s="21" t="s">
        <v>109</v>
      </c>
      <c r="C69" s="21">
        <v>850</v>
      </c>
      <c r="D69" s="47">
        <v>2000</v>
      </c>
      <c r="E69" s="56">
        <v>1612</v>
      </c>
      <c r="F69" s="56">
        <f t="shared" si="0"/>
        <v>3612</v>
      </c>
    </row>
    <row r="70" spans="1:6" ht="15" thickBot="1">
      <c r="A70" s="55" t="s">
        <v>67</v>
      </c>
      <c r="B70" s="21" t="s">
        <v>69</v>
      </c>
      <c r="C70" s="21"/>
      <c r="D70" s="47">
        <v>20000</v>
      </c>
      <c r="E70" s="56">
        <f>F70-D70</f>
        <v>-13056</v>
      </c>
      <c r="F70" s="56">
        <v>6944</v>
      </c>
    </row>
    <row r="71" spans="1:6" ht="15" thickBot="1">
      <c r="A71" s="53" t="s">
        <v>345</v>
      </c>
      <c r="B71" s="34" t="s">
        <v>344</v>
      </c>
      <c r="C71" s="34">
        <v>200</v>
      </c>
      <c r="D71" s="43">
        <v>10000</v>
      </c>
      <c r="E71" s="54">
        <v>-4805.92</v>
      </c>
      <c r="F71" s="54">
        <f t="shared" si="0"/>
        <v>5194.08</v>
      </c>
    </row>
    <row r="72" spans="1:6" ht="15" thickBot="1">
      <c r="A72" s="53" t="s">
        <v>272</v>
      </c>
      <c r="B72" s="34" t="s">
        <v>273</v>
      </c>
      <c r="C72" s="34">
        <v>870</v>
      </c>
      <c r="D72" s="43">
        <v>20953</v>
      </c>
      <c r="E72" s="54"/>
      <c r="F72" s="54">
        <f t="shared" si="0"/>
        <v>20953</v>
      </c>
    </row>
    <row r="73" spans="1:6" ht="26.25" thickBot="1">
      <c r="A73" s="53" t="s">
        <v>346</v>
      </c>
      <c r="B73" s="34" t="s">
        <v>118</v>
      </c>
      <c r="C73" s="34"/>
      <c r="D73" s="43">
        <f>D74+D75</f>
        <v>44848</v>
      </c>
      <c r="E73" s="54">
        <f>E74+E75</f>
        <v>61</v>
      </c>
      <c r="F73" s="54">
        <f>F74+F75</f>
        <v>44909</v>
      </c>
    </row>
    <row r="74" spans="1:6" ht="64.5" thickBot="1">
      <c r="A74" s="55" t="s">
        <v>18</v>
      </c>
      <c r="B74" s="21" t="s">
        <v>118</v>
      </c>
      <c r="C74" s="21">
        <v>120</v>
      </c>
      <c r="D74" s="47">
        <v>39182</v>
      </c>
      <c r="E74" s="56">
        <v>727</v>
      </c>
      <c r="F74" s="56">
        <f t="shared" si="0"/>
        <v>39909</v>
      </c>
    </row>
    <row r="75" spans="1:6" ht="15" thickBot="1">
      <c r="A75" s="55" t="s">
        <v>117</v>
      </c>
      <c r="B75" s="21" t="s">
        <v>118</v>
      </c>
      <c r="C75" s="21">
        <v>200</v>
      </c>
      <c r="D75" s="47">
        <v>5666</v>
      </c>
      <c r="E75" s="56">
        <v>-666</v>
      </c>
      <c r="F75" s="56">
        <f>E75+D75</f>
        <v>5000</v>
      </c>
    </row>
    <row r="76" spans="1:6" ht="15" thickBot="1">
      <c r="A76" s="37" t="s">
        <v>110</v>
      </c>
      <c r="B76" s="112" t="s">
        <v>348</v>
      </c>
      <c r="C76" s="112" t="s">
        <v>348</v>
      </c>
      <c r="D76" s="113">
        <f>D13+D15+D21+D25+D27+D30+D33+D35+D39+D41+D54+D58+D71+D73+D72</f>
        <v>16973536.550000001</v>
      </c>
      <c r="E76" s="113">
        <f>E15+E21+E41+E54+E58+E71+E73</f>
        <v>83181.970000000234</v>
      </c>
      <c r="F76" s="113">
        <f>F13+F15+F21+F25+F27+F30+F33+F35+F39+F41+F54+F58+F71+F72+F73</f>
        <v>17056718.52</v>
      </c>
    </row>
  </sheetData>
  <mergeCells count="9">
    <mergeCell ref="B25:C25"/>
    <mergeCell ref="B30:C30"/>
    <mergeCell ref="B35:C35"/>
    <mergeCell ref="B39:C39"/>
    <mergeCell ref="B3:F5"/>
    <mergeCell ref="B15:C15"/>
    <mergeCell ref="A6:D10"/>
    <mergeCell ref="B13:C13"/>
    <mergeCell ref="B21:C21"/>
  </mergeCells>
  <pageMargins left="0.7" right="0.7" top="0.75" bottom="0.75" header="0.3" footer="0.3"/>
  <pageSetup paperSize="9" scale="7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2"/>
  <sheetViews>
    <sheetView topLeftCell="A30" workbookViewId="0">
      <selection sqref="A1:E32"/>
    </sheetView>
  </sheetViews>
  <sheetFormatPr defaultRowHeight="15"/>
  <cols>
    <col min="1" max="1" width="25.85546875" customWidth="1"/>
    <col min="2" max="2" width="31.85546875" customWidth="1"/>
    <col min="3" max="3" width="17.85546875" customWidth="1"/>
    <col min="4" max="4" width="15.5703125" customWidth="1"/>
    <col min="5" max="5" width="18.28515625" customWidth="1"/>
    <col min="8" max="8" width="14.7109375" customWidth="1"/>
  </cols>
  <sheetData>
    <row r="1" spans="1:5">
      <c r="B1" s="137" t="s">
        <v>353</v>
      </c>
      <c r="C1" s="138"/>
      <c r="D1" s="138"/>
      <c r="E1" s="138"/>
    </row>
    <row r="2" spans="1:5">
      <c r="B2" s="138"/>
      <c r="C2" s="138"/>
      <c r="D2" s="138"/>
      <c r="E2" s="138"/>
    </row>
    <row r="3" spans="1:5" ht="43.15" customHeight="1">
      <c r="B3" s="138"/>
      <c r="C3" s="138"/>
      <c r="D3" s="138"/>
      <c r="E3" s="138"/>
    </row>
    <row r="5" spans="1:5">
      <c r="A5" s="66" t="s">
        <v>322</v>
      </c>
      <c r="B5" s="66"/>
      <c r="C5" s="66"/>
      <c r="D5" s="66"/>
      <c r="E5" s="66"/>
    </row>
    <row r="6" spans="1:5" ht="30">
      <c r="A6" s="60" t="s">
        <v>276</v>
      </c>
      <c r="B6" s="60" t="s">
        <v>0</v>
      </c>
      <c r="C6" s="60" t="s">
        <v>277</v>
      </c>
      <c r="D6" s="60" t="s">
        <v>253</v>
      </c>
      <c r="E6" s="60" t="s">
        <v>323</v>
      </c>
    </row>
    <row r="7" spans="1:5" ht="30">
      <c r="A7" s="64" t="s">
        <v>278</v>
      </c>
      <c r="B7" s="64" t="s">
        <v>279</v>
      </c>
      <c r="C7" s="65">
        <f>C8+C10+C12+C15</f>
        <v>829184.74</v>
      </c>
      <c r="D7" s="65"/>
      <c r="E7" s="65">
        <f>C7+D7</f>
        <v>829184.74</v>
      </c>
    </row>
    <row r="8" spans="1:5">
      <c r="A8" s="61" t="s">
        <v>280</v>
      </c>
      <c r="B8" s="61" t="s">
        <v>281</v>
      </c>
      <c r="C8" s="62">
        <v>25000</v>
      </c>
      <c r="D8" s="62"/>
      <c r="E8" s="62">
        <f t="shared" ref="E8:E32" si="0">C8+D8</f>
        <v>25000</v>
      </c>
    </row>
    <row r="9" spans="1:5" ht="30">
      <c r="A9" s="61" t="s">
        <v>282</v>
      </c>
      <c r="B9" s="61" t="s">
        <v>283</v>
      </c>
      <c r="C9" s="62">
        <v>25000</v>
      </c>
      <c r="D9" s="62"/>
      <c r="E9" s="62">
        <f t="shared" si="0"/>
        <v>25000</v>
      </c>
    </row>
    <row r="10" spans="1:5">
      <c r="A10" s="61" t="s">
        <v>284</v>
      </c>
      <c r="B10" s="61" t="s">
        <v>285</v>
      </c>
      <c r="C10" s="62">
        <v>1000</v>
      </c>
      <c r="D10" s="62"/>
      <c r="E10" s="62">
        <f t="shared" si="0"/>
        <v>1000</v>
      </c>
    </row>
    <row r="11" spans="1:5" ht="45">
      <c r="A11" s="61" t="s">
        <v>286</v>
      </c>
      <c r="B11" s="61" t="s">
        <v>287</v>
      </c>
      <c r="C11" s="62">
        <v>1000</v>
      </c>
      <c r="D11" s="62"/>
      <c r="E11" s="62">
        <f t="shared" si="0"/>
        <v>1000</v>
      </c>
    </row>
    <row r="12" spans="1:5">
      <c r="A12" s="61" t="s">
        <v>288</v>
      </c>
      <c r="B12" s="61" t="s">
        <v>289</v>
      </c>
      <c r="C12" s="62">
        <v>100000</v>
      </c>
      <c r="D12" s="62"/>
      <c r="E12" s="62">
        <f t="shared" si="0"/>
        <v>100000</v>
      </c>
    </row>
    <row r="13" spans="1:5" ht="30">
      <c r="A13" s="61" t="s">
        <v>290</v>
      </c>
      <c r="B13" s="61" t="s">
        <v>291</v>
      </c>
      <c r="C13" s="62">
        <v>50000</v>
      </c>
      <c r="D13" s="62"/>
      <c r="E13" s="62">
        <f t="shared" si="0"/>
        <v>50000</v>
      </c>
    </row>
    <row r="14" spans="1:5">
      <c r="A14" s="61" t="s">
        <v>292</v>
      </c>
      <c r="B14" s="61" t="s">
        <v>293</v>
      </c>
      <c r="C14" s="62">
        <v>50000</v>
      </c>
      <c r="D14" s="62"/>
      <c r="E14" s="62">
        <f t="shared" si="0"/>
        <v>50000</v>
      </c>
    </row>
    <row r="15" spans="1:5" ht="75">
      <c r="A15" s="61" t="s">
        <v>294</v>
      </c>
      <c r="B15" s="61" t="s">
        <v>295</v>
      </c>
      <c r="C15" s="62">
        <f>C16+C17</f>
        <v>703184.74</v>
      </c>
      <c r="D15" s="62"/>
      <c r="E15" s="62">
        <f t="shared" si="0"/>
        <v>703184.74</v>
      </c>
    </row>
    <row r="16" spans="1:5" ht="120">
      <c r="A16" s="61" t="s">
        <v>296</v>
      </c>
      <c r="B16" s="61" t="s">
        <v>297</v>
      </c>
      <c r="C16" s="62">
        <v>646782</v>
      </c>
      <c r="D16" s="62"/>
      <c r="E16" s="62">
        <f t="shared" si="0"/>
        <v>646782</v>
      </c>
    </row>
    <row r="17" spans="1:8">
      <c r="A17" s="61" t="s">
        <v>298</v>
      </c>
      <c r="B17" s="61" t="s">
        <v>299</v>
      </c>
      <c r="C17" s="62">
        <f>C18</f>
        <v>56402.74</v>
      </c>
      <c r="D17" s="62"/>
      <c r="E17" s="62">
        <f t="shared" si="0"/>
        <v>56402.74</v>
      </c>
    </row>
    <row r="18" spans="1:8" ht="45">
      <c r="A18" s="61" t="s">
        <v>300</v>
      </c>
      <c r="B18" s="61" t="s">
        <v>301</v>
      </c>
      <c r="C18" s="62">
        <v>56402.74</v>
      </c>
      <c r="D18" s="62"/>
      <c r="E18" s="62">
        <f t="shared" si="0"/>
        <v>56402.74</v>
      </c>
    </row>
    <row r="19" spans="1:8" ht="30">
      <c r="A19" s="64" t="s">
        <v>302</v>
      </c>
      <c r="B19" s="64" t="s">
        <v>303</v>
      </c>
      <c r="C19" s="65">
        <f>C20</f>
        <v>14892872.780000001</v>
      </c>
      <c r="D19" s="65">
        <f>D20</f>
        <v>61</v>
      </c>
      <c r="E19" s="65">
        <f t="shared" si="0"/>
        <v>14892933.780000001</v>
      </c>
    </row>
    <row r="20" spans="1:8" ht="60">
      <c r="A20" s="61" t="s">
        <v>304</v>
      </c>
      <c r="B20" s="61" t="s">
        <v>305</v>
      </c>
      <c r="C20" s="62">
        <f>C21+C22+C23+C24</f>
        <v>14892872.780000001</v>
      </c>
      <c r="D20" s="62">
        <f>D23</f>
        <v>61</v>
      </c>
      <c r="E20" s="62">
        <f t="shared" si="0"/>
        <v>14892933.780000001</v>
      </c>
    </row>
    <row r="21" spans="1:8" ht="60">
      <c r="A21" s="61" t="s">
        <v>306</v>
      </c>
      <c r="B21" s="61" t="s">
        <v>307</v>
      </c>
      <c r="C21" s="62">
        <v>10715552</v>
      </c>
      <c r="D21" s="62"/>
      <c r="E21" s="62">
        <f t="shared" si="0"/>
        <v>10715552</v>
      </c>
    </row>
    <row r="22" spans="1:8" ht="105">
      <c r="A22" s="61" t="s">
        <v>324</v>
      </c>
      <c r="B22" s="61" t="s">
        <v>325</v>
      </c>
      <c r="C22" s="62">
        <v>1000000</v>
      </c>
      <c r="D22" s="62"/>
      <c r="E22" s="62">
        <f t="shared" si="0"/>
        <v>1000000</v>
      </c>
    </row>
    <row r="23" spans="1:8" ht="60">
      <c r="A23" s="61" t="s">
        <v>308</v>
      </c>
      <c r="B23" s="61" t="s">
        <v>309</v>
      </c>
      <c r="C23" s="62">
        <v>44848</v>
      </c>
      <c r="D23" s="62">
        <v>61</v>
      </c>
      <c r="E23" s="62">
        <f t="shared" si="0"/>
        <v>44909</v>
      </c>
      <c r="H23" s="102"/>
    </row>
    <row r="24" spans="1:8" ht="25.9" customHeight="1">
      <c r="A24" s="61" t="s">
        <v>310</v>
      </c>
      <c r="B24" s="61" t="s">
        <v>311</v>
      </c>
      <c r="C24" s="62">
        <f>C25+C26+C27+C28+C29+C30+C31</f>
        <v>3132472.7800000003</v>
      </c>
      <c r="D24" s="62"/>
      <c r="E24" s="62">
        <f t="shared" si="0"/>
        <v>3132472.7800000003</v>
      </c>
    </row>
    <row r="25" spans="1:8" ht="163.9" customHeight="1">
      <c r="A25" s="61" t="s">
        <v>328</v>
      </c>
      <c r="B25" s="63" t="s">
        <v>327</v>
      </c>
      <c r="C25" s="101">
        <v>50000</v>
      </c>
      <c r="D25" s="101"/>
      <c r="E25" s="101">
        <f t="shared" si="0"/>
        <v>50000</v>
      </c>
    </row>
    <row r="26" spans="1:8" ht="180">
      <c r="A26" s="61" t="s">
        <v>313</v>
      </c>
      <c r="B26" s="63" t="s">
        <v>312</v>
      </c>
      <c r="C26" s="62">
        <v>150000</v>
      </c>
      <c r="D26" s="62"/>
      <c r="E26" s="62">
        <f t="shared" si="0"/>
        <v>150000</v>
      </c>
    </row>
    <row r="27" spans="1:8" ht="180">
      <c r="A27" s="61" t="s">
        <v>314</v>
      </c>
      <c r="B27" s="63" t="s">
        <v>315</v>
      </c>
      <c r="C27" s="62">
        <v>1842472.78</v>
      </c>
      <c r="D27" s="62"/>
      <c r="E27" s="62">
        <f t="shared" si="0"/>
        <v>1842472.78</v>
      </c>
    </row>
    <row r="28" spans="1:8" ht="195">
      <c r="A28" s="61" t="s">
        <v>316</v>
      </c>
      <c r="B28" s="63" t="s">
        <v>317</v>
      </c>
      <c r="C28" s="62">
        <v>80000</v>
      </c>
      <c r="D28" s="62"/>
      <c r="E28" s="62">
        <f t="shared" si="0"/>
        <v>80000</v>
      </c>
    </row>
    <row r="29" spans="1:8" ht="210">
      <c r="A29" s="61" t="s">
        <v>329</v>
      </c>
      <c r="B29" s="63" t="s">
        <v>330</v>
      </c>
      <c r="C29" s="101">
        <v>360000</v>
      </c>
      <c r="D29" s="101"/>
      <c r="E29" s="101">
        <f t="shared" si="0"/>
        <v>360000</v>
      </c>
    </row>
    <row r="30" spans="1:8" ht="45">
      <c r="A30" s="61" t="s">
        <v>331</v>
      </c>
      <c r="B30" s="61" t="s">
        <v>318</v>
      </c>
      <c r="C30" s="62">
        <v>500000</v>
      </c>
      <c r="D30" s="62"/>
      <c r="E30" s="62">
        <f t="shared" si="0"/>
        <v>500000</v>
      </c>
    </row>
    <row r="31" spans="1:8" ht="120">
      <c r="A31" s="61" t="s">
        <v>319</v>
      </c>
      <c r="B31" s="61" t="s">
        <v>320</v>
      </c>
      <c r="C31" s="62">
        <v>150000</v>
      </c>
      <c r="D31" s="62"/>
      <c r="E31" s="62">
        <f t="shared" si="0"/>
        <v>150000</v>
      </c>
    </row>
    <row r="32" spans="1:8">
      <c r="A32" s="64" t="s">
        <v>321</v>
      </c>
      <c r="B32" s="64"/>
      <c r="C32" s="65">
        <f>C7+C19</f>
        <v>15722057.520000001</v>
      </c>
      <c r="D32" s="65">
        <f>D19+D7</f>
        <v>61</v>
      </c>
      <c r="E32" s="65">
        <f t="shared" si="0"/>
        <v>15722118.520000001</v>
      </c>
    </row>
    <row r="33" spans="1:5">
      <c r="A33" s="59"/>
      <c r="B33" s="59"/>
      <c r="C33" s="59"/>
      <c r="D33" s="59"/>
      <c r="E33" s="59"/>
    </row>
    <row r="34" spans="1:5">
      <c r="A34" s="59"/>
      <c r="B34" s="59"/>
      <c r="C34" s="59"/>
      <c r="D34" s="59"/>
      <c r="E34" s="59"/>
    </row>
    <row r="35" spans="1:5">
      <c r="A35" s="59"/>
      <c r="B35" s="59"/>
      <c r="C35" s="59"/>
      <c r="D35" s="59"/>
      <c r="E35" s="59"/>
    </row>
    <row r="36" spans="1:5">
      <c r="A36" s="59"/>
      <c r="B36" s="59"/>
      <c r="C36" s="59"/>
      <c r="D36" s="59"/>
      <c r="E36" s="59"/>
    </row>
    <row r="37" spans="1:5">
      <c r="A37" s="59"/>
      <c r="B37" s="59"/>
      <c r="C37" s="59"/>
      <c r="D37" s="59"/>
      <c r="E37" s="59"/>
    </row>
    <row r="38" spans="1:5">
      <c r="A38" s="59"/>
      <c r="B38" s="59"/>
      <c r="C38" s="59"/>
      <c r="D38" s="59"/>
      <c r="E38" s="59"/>
    </row>
    <row r="39" spans="1:5">
      <c r="A39" s="59"/>
      <c r="B39" s="59"/>
      <c r="C39" s="59"/>
      <c r="D39" s="59"/>
      <c r="E39" s="59"/>
    </row>
    <row r="40" spans="1:5">
      <c r="A40" s="59"/>
      <c r="B40" s="59"/>
      <c r="C40" s="59"/>
      <c r="D40" s="59"/>
      <c r="E40" s="59"/>
    </row>
    <row r="41" spans="1:5">
      <c r="A41" s="59"/>
      <c r="B41" s="59"/>
      <c r="C41" s="59"/>
      <c r="D41" s="59"/>
      <c r="E41" s="59"/>
    </row>
    <row r="42" spans="1:5">
      <c r="A42" s="59"/>
      <c r="B42" s="59"/>
      <c r="C42" s="59"/>
      <c r="D42" s="59"/>
      <c r="E42" s="59"/>
    </row>
    <row r="43" spans="1:5">
      <c r="A43" s="59"/>
      <c r="B43" s="59"/>
      <c r="C43" s="59"/>
      <c r="D43" s="59"/>
      <c r="E43" s="59"/>
    </row>
    <row r="44" spans="1:5">
      <c r="A44" s="59"/>
      <c r="B44" s="59"/>
      <c r="C44" s="59"/>
      <c r="D44" s="59"/>
      <c r="E44" s="59"/>
    </row>
    <row r="45" spans="1:5">
      <c r="A45" s="59"/>
      <c r="B45" s="59"/>
      <c r="C45" s="59"/>
      <c r="D45" s="59"/>
      <c r="E45" s="59"/>
    </row>
    <row r="46" spans="1:5">
      <c r="A46" s="59"/>
      <c r="B46" s="59"/>
      <c r="C46" s="59"/>
      <c r="D46" s="59"/>
      <c r="E46" s="59"/>
    </row>
    <row r="47" spans="1:5">
      <c r="A47" s="59"/>
      <c r="B47" s="59"/>
      <c r="C47" s="59"/>
      <c r="D47" s="59"/>
      <c r="E47" s="59"/>
    </row>
    <row r="48" spans="1:5">
      <c r="A48" s="59"/>
      <c r="B48" s="59"/>
      <c r="C48" s="59"/>
      <c r="D48" s="59"/>
      <c r="E48" s="59"/>
    </row>
    <row r="49" spans="1:5">
      <c r="A49" s="59"/>
      <c r="B49" s="59"/>
      <c r="C49" s="59"/>
      <c r="D49" s="59"/>
      <c r="E49" s="59"/>
    </row>
    <row r="50" spans="1:5">
      <c r="A50" s="59"/>
      <c r="B50" s="59"/>
      <c r="C50" s="59"/>
      <c r="D50" s="59"/>
      <c r="E50" s="59"/>
    </row>
    <row r="51" spans="1:5">
      <c r="A51" s="59"/>
      <c r="B51" s="59"/>
      <c r="C51" s="59"/>
      <c r="D51" s="59"/>
      <c r="E51" s="59"/>
    </row>
    <row r="52" spans="1:5">
      <c r="A52" s="59"/>
      <c r="B52" s="59"/>
      <c r="C52" s="59"/>
      <c r="D52" s="59"/>
      <c r="E52" s="59"/>
    </row>
  </sheetData>
  <mergeCells count="1">
    <mergeCell ref="B1:E3"/>
  </mergeCells>
  <pageMargins left="0.7" right="0.7" top="0.75" bottom="0.75" header="0.3" footer="0.3"/>
  <pageSetup paperSize="9" scale="7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4</vt:lpstr>
      <vt:lpstr>приложение6</vt:lpstr>
      <vt:lpstr>приложение 8</vt:lpstr>
      <vt:lpstr>Доходы</vt:lpstr>
      <vt:lpstr>'приложение 4'!Область_печати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2024-12-13T08:26:52Z</dcterms:modified>
</cp:coreProperties>
</file>